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wild-type Fig 1" sheetId="1" r:id="rId1"/>
    <sheet name="mutants-structures Fig 2" sheetId="2" r:id="rId2"/>
    <sheet name="mutants-modelled Figs 3 and 4" sheetId="3" r:id="rId3"/>
  </sheets>
  <definedNames/>
  <calcPr fullCalcOnLoad="1"/>
</workbook>
</file>

<file path=xl/sharedStrings.xml><?xml version="1.0" encoding="utf-8"?>
<sst xmlns="http://schemas.openxmlformats.org/spreadsheetml/2006/main" count="455" uniqueCount="263">
  <si>
    <t>protein</t>
  </si>
  <si>
    <t>Residue</t>
  </si>
  <si>
    <t>Exp. pKa</t>
  </si>
  <si>
    <t>V74K_SNASE_D+PHS</t>
  </si>
  <si>
    <t>LYS 74</t>
  </si>
  <si>
    <t>F34R_SNASE_D+PHS</t>
  </si>
  <si>
    <t>ARG 34</t>
  </si>
  <si>
    <t>&gt;10.4</t>
  </si>
  <si>
    <t>F34K_SNASE_D+PHS</t>
  </si>
  <si>
    <t>LYS 34</t>
  </si>
  <si>
    <t>L103K_SNASE_D+PHS</t>
  </si>
  <si>
    <t>LYS 103</t>
  </si>
  <si>
    <t>N100R_SNASE_D+PHS</t>
  </si>
  <si>
    <t>ARG 100</t>
  </si>
  <si>
    <t>V74R_SNASE_D+PHS</t>
  </si>
  <si>
    <t>ARG 74</t>
  </si>
  <si>
    <t>L36D_SNASE_D+PHS</t>
  </si>
  <si>
    <t>ASP 36</t>
  </si>
  <si>
    <t>Y91D_SNASE_D+PHS</t>
  </si>
  <si>
    <t>ASP 91</t>
  </si>
  <si>
    <t>T41K_SNASE_D+PHS</t>
  </si>
  <si>
    <t>LYS 41</t>
  </si>
  <si>
    <t>L103D_SNASE_D+PHS</t>
  </si>
  <si>
    <t>ASP 103</t>
  </si>
  <si>
    <t>L25D_SNASE_D+PHS</t>
  </si>
  <si>
    <t>ASP 25</t>
  </si>
  <si>
    <t>G20E_SNASE_D+PHS</t>
  </si>
  <si>
    <t>GLU 20</t>
  </si>
  <si>
    <t>&lt;4.5</t>
  </si>
  <si>
    <t>I92E_SNASE_D+PHS</t>
  </si>
  <si>
    <t>GLU 92</t>
  </si>
  <si>
    <t>V104K_SNASE_D+PHS</t>
  </si>
  <si>
    <t>LYS 104</t>
  </si>
  <si>
    <t>V39R_SNASE_D+PHS</t>
  </si>
  <si>
    <t>ARG 39</t>
  </si>
  <si>
    <t>Y91K_SNASE_D+PHS</t>
  </si>
  <si>
    <t>LYS 91</t>
  </si>
  <si>
    <t>L37R_SNASE_D+PHS</t>
  </si>
  <si>
    <t>ARG 37</t>
  </si>
  <si>
    <t>A109K_SNASE_D+PHS</t>
  </si>
  <si>
    <t>LYS 109</t>
  </si>
  <si>
    <t>V99E_SNASE_D+PHS</t>
  </si>
  <si>
    <t>GLU 99</t>
  </si>
  <si>
    <t>A58R_SNASE_D+PHS</t>
  </si>
  <si>
    <t>ARG 58</t>
  </si>
  <si>
    <t>V23R_SNASE_D+PHS</t>
  </si>
  <si>
    <t>ARG 23</t>
  </si>
  <si>
    <t>V66D_SNASE_PHS</t>
  </si>
  <si>
    <t>ASP 66</t>
  </si>
  <si>
    <t>N118R_SNASE_D+PHS</t>
  </si>
  <si>
    <t>ARG 118</t>
  </si>
  <si>
    <t>N118E_SNASE_D+PHS</t>
  </si>
  <si>
    <t>GLU 118</t>
  </si>
  <si>
    <t>A109R_SNASE_D+PHS</t>
  </si>
  <si>
    <t>ARG 109</t>
  </si>
  <si>
    <t>&gt;10.5</t>
  </si>
  <si>
    <t>L38D_SNASE_D+PHS</t>
  </si>
  <si>
    <t>ASP 38</t>
  </si>
  <si>
    <t>L37D_SNASE_D+PHS</t>
  </si>
  <si>
    <t>ASP 37</t>
  </si>
  <si>
    <t>&lt;4.0</t>
  </si>
  <si>
    <t>A90E_SNASE_D+PHS</t>
  </si>
  <si>
    <t>GLU 90</t>
  </si>
  <si>
    <t>G20R_SNASE_D+PHS</t>
  </si>
  <si>
    <t>ARG 20</t>
  </si>
  <si>
    <t>N100D_SNASE_D+PHS</t>
  </si>
  <si>
    <t>ASP 100</t>
  </si>
  <si>
    <t>V23D_SNASE_D+PHS</t>
  </si>
  <si>
    <t>ASP 23</t>
  </si>
  <si>
    <t>V104R_SNASE_D+PHS</t>
  </si>
  <si>
    <t>ARG 104</t>
  </si>
  <si>
    <t>A90R_SNASE_D+PHS</t>
  </si>
  <si>
    <t>ARG 90</t>
  </si>
  <si>
    <t>Y91E_SNASE_D+PHS</t>
  </si>
  <si>
    <t>GLU 91</t>
  </si>
  <si>
    <t>L103E_SNASE_D+PHS</t>
  </si>
  <si>
    <t>GLU 103</t>
  </si>
  <si>
    <t>L37E_SNASE_D+PHS</t>
  </si>
  <si>
    <t>GLU 37</t>
  </si>
  <si>
    <t>L125D_SNASE_D+PHS</t>
  </si>
  <si>
    <t>ASP 125</t>
  </si>
  <si>
    <t>A58E_SNASE_D+PHS</t>
  </si>
  <si>
    <t>GLU 58</t>
  </si>
  <si>
    <t>G20K_SNASE_D+PHS</t>
  </si>
  <si>
    <t>LYS 20</t>
  </si>
  <si>
    <t>F34D_SNASE_D+PHS</t>
  </si>
  <si>
    <t>ASP 34</t>
  </si>
  <si>
    <t>I92K_SNASE_D+PHS</t>
  </si>
  <si>
    <t>LYS 92</t>
  </si>
  <si>
    <t>L36K_SNASE_D+PHS</t>
  </si>
  <si>
    <t>LYS 36</t>
  </si>
  <si>
    <t>V39E_SNASE_D+PHS</t>
  </si>
  <si>
    <t>GLU 39</t>
  </si>
  <si>
    <t>A90D_SNASE_D+PHS</t>
  </si>
  <si>
    <t>ASP 90</t>
  </si>
  <si>
    <t>L25E_SNASE_D+PHS</t>
  </si>
  <si>
    <t>GLU 25</t>
  </si>
  <si>
    <t>N100E_SNASE_D+PHS</t>
  </si>
  <si>
    <t>GLU 100</t>
  </si>
  <si>
    <t>V66E_SNASE_PHS</t>
  </si>
  <si>
    <t>GLU 66</t>
  </si>
  <si>
    <t>T41R_SNASE_D+PHS</t>
  </si>
  <si>
    <t>ARG 41</t>
  </si>
  <si>
    <t>N100K_SNASE_D+PHS</t>
  </si>
  <si>
    <t>LYS 100</t>
  </si>
  <si>
    <t>A58K_SNASE_D+PHS</t>
  </si>
  <si>
    <t>LYS 58</t>
  </si>
  <si>
    <t>L36E_SNASE_D+PHS</t>
  </si>
  <si>
    <t>GLU 36</t>
  </si>
  <si>
    <t>I92D_SNASE_D+PHS</t>
  </si>
  <si>
    <t>ASP 92</t>
  </si>
  <si>
    <t>V23E_SNASE_D+PHS</t>
  </si>
  <si>
    <t>GLU 23</t>
  </si>
  <si>
    <t>I72K_SNASE_D+PHS</t>
  </si>
  <si>
    <t>LYS 72</t>
  </si>
  <si>
    <t>N118D_SNASE_D+PHS</t>
  </si>
  <si>
    <t>ASP 118</t>
  </si>
  <si>
    <t>A132E_SNASE_D+PHS</t>
  </si>
  <si>
    <t>GLU 132</t>
  </si>
  <si>
    <t>A109D_SNASE_D+PHS</t>
  </si>
  <si>
    <t>ASP 109</t>
  </si>
  <si>
    <t>L38R_SNASE_D+PHS</t>
  </si>
  <si>
    <t>ARG 38</t>
  </si>
  <si>
    <t>A58D_SNASE_D+PHS</t>
  </si>
  <si>
    <t>ASP 58</t>
  </si>
  <si>
    <t>L125K_SNASE_D+PHS</t>
  </si>
  <si>
    <t>LYS 125</t>
  </si>
  <si>
    <t>V74D_SNASE_D+PHS</t>
  </si>
  <si>
    <t>ASP 74</t>
  </si>
  <si>
    <t>I72D_SNASE_D+PHS</t>
  </si>
  <si>
    <t>ASP 72</t>
  </si>
  <si>
    <t>V99K_SNASE_D+PHS</t>
  </si>
  <si>
    <t>LYS 99</t>
  </si>
  <si>
    <t>T62K_SNASE_PHS</t>
  </si>
  <si>
    <t>LYS 62</t>
  </si>
  <si>
    <t>A132R_SNASE_D+PHS</t>
  </si>
  <si>
    <t>ARG 132</t>
  </si>
  <si>
    <t>SNASE_D+PHS</t>
  </si>
  <si>
    <t>ASP 77</t>
  </si>
  <si>
    <t>&lt;2.2</t>
  </si>
  <si>
    <t>ASP 95</t>
  </si>
  <si>
    <t>ASP 19</t>
  </si>
  <si>
    <t>GLU 101</t>
  </si>
  <si>
    <t>GLU 129</t>
  </si>
  <si>
    <t>GLU 122</t>
  </si>
  <si>
    <t>GLU 67</t>
  </si>
  <si>
    <t>GLU 43</t>
  </si>
  <si>
    <t>GLU 135</t>
  </si>
  <si>
    <t>ASP 83</t>
  </si>
  <si>
    <t>GLU 57</t>
  </si>
  <si>
    <t>ASP 21</t>
  </si>
  <si>
    <t>GLU 52</t>
  </si>
  <si>
    <t>ASP 40</t>
  </si>
  <si>
    <t>GLU 10</t>
  </si>
  <si>
    <t>GLU 75</t>
  </si>
  <si>
    <t>GLU 73</t>
  </si>
  <si>
    <t>L25R_SNASE_D+PHS</t>
  </si>
  <si>
    <t>ARG 25</t>
  </si>
  <si>
    <t>T62E_SNASE_D+PHS</t>
  </si>
  <si>
    <t>GLU 62</t>
  </si>
  <si>
    <t>N118K_SNASE_D+PHS</t>
  </si>
  <si>
    <t>LYS 118</t>
  </si>
  <si>
    <t>V99D_SNASE_D+PHS</t>
  </si>
  <si>
    <t>ASP 99</t>
  </si>
  <si>
    <t>Y91R_SNASE_D+PHS</t>
  </si>
  <si>
    <t>ARG 91</t>
  </si>
  <si>
    <t>F34E_SNASE_D+PHS</t>
  </si>
  <si>
    <t>GLU 34</t>
  </si>
  <si>
    <t>A109E_SNASE_D+PHS</t>
  </si>
  <si>
    <t>GLU 109</t>
  </si>
  <si>
    <t>V104E_SNASE_D+PHS</t>
  </si>
  <si>
    <t>GLU 104</t>
  </si>
  <si>
    <t>V39D_SNASE_D+PHS</t>
  </si>
  <si>
    <t>ASP 39</t>
  </si>
  <si>
    <t>A132D_SNASE_D+PHS</t>
  </si>
  <si>
    <t>ASP 132</t>
  </si>
  <si>
    <t>L36R_SNASE_D+PHS</t>
  </si>
  <si>
    <t>ARG 36</t>
  </si>
  <si>
    <t>V74E_SNASE_D+PHS</t>
  </si>
  <si>
    <t>GLU 74</t>
  </si>
  <si>
    <t>T62R_SNASE_D+PHS</t>
  </si>
  <si>
    <t>ARG 62</t>
  </si>
  <si>
    <t>A132K_SNASE_D+PHS</t>
  </si>
  <si>
    <t>LYS 132</t>
  </si>
  <si>
    <t>V23K_SNASE_D+PHS</t>
  </si>
  <si>
    <t>LYS 23</t>
  </si>
  <si>
    <t>V99R_SNASE_D+PHS</t>
  </si>
  <si>
    <t>ARG 99</t>
  </si>
  <si>
    <t>V39K_SNASE_D+PHS</t>
  </si>
  <si>
    <t>LYS 39</t>
  </si>
  <si>
    <t>I72E_SNASE_D+PHS</t>
  </si>
  <si>
    <t>GLU 72</t>
  </si>
  <si>
    <t>L125E_SNASE_D+PHS</t>
  </si>
  <si>
    <t>GLU 125</t>
  </si>
  <si>
    <t>L125R_SNASE_D+PHS</t>
  </si>
  <si>
    <t>ARG 125</t>
  </si>
  <si>
    <t>A90K_SNASE_D+PHS</t>
  </si>
  <si>
    <t>LYS 90</t>
  </si>
  <si>
    <t>V104D_SNASE_D+PHS</t>
  </si>
  <si>
    <t>ASP 104</t>
  </si>
  <si>
    <t>T41D_SNASE_D+PHS</t>
  </si>
  <si>
    <t>ASP 41</t>
  </si>
  <si>
    <t>L103R_SNASE_D+PHS</t>
  </si>
  <si>
    <t>ARG 103</t>
  </si>
  <si>
    <t>T41E_SNASE_D+PHS</t>
  </si>
  <si>
    <t>GLU 41</t>
  </si>
  <si>
    <t>G20D_SNASE_D+PHS</t>
  </si>
  <si>
    <t>ASP 20</t>
  </si>
  <si>
    <t>L37K_SNASE_D+PHS</t>
  </si>
  <si>
    <t>LYS 37</t>
  </si>
  <si>
    <t>L25K_SNASE_D+PHS</t>
  </si>
  <si>
    <t>LYS 25</t>
  </si>
  <si>
    <t>I72R_SNASE_D+PHS</t>
  </si>
  <si>
    <t>ARG 72</t>
  </si>
  <si>
    <t>T62D_SNASE_D+PHS</t>
  </si>
  <si>
    <t>ASP 62</t>
  </si>
  <si>
    <t>MSD</t>
  </si>
  <si>
    <t>WT- 3BDC calcs</t>
  </si>
  <si>
    <t>Exp. pKa LIM</t>
  </si>
  <si>
    <t>RMSD</t>
  </si>
  <si>
    <t>pKint</t>
  </si>
  <si>
    <t>pK int</t>
  </si>
  <si>
    <t>PDB</t>
  </si>
  <si>
    <t>3e5s</t>
  </si>
  <si>
    <t>3c1f</t>
  </si>
  <si>
    <t>3d4w</t>
  </si>
  <si>
    <t>3dhq</t>
  </si>
  <si>
    <t>3d4d</t>
  </si>
  <si>
    <t>3eji</t>
  </si>
  <si>
    <t>3evq</t>
  </si>
  <si>
    <t>2rbm</t>
  </si>
  <si>
    <t>3c1e</t>
  </si>
  <si>
    <t>3dmu</t>
  </si>
  <si>
    <t>3ero</t>
  </si>
  <si>
    <t>3erq</t>
  </si>
  <si>
    <t>3d8g</t>
  </si>
  <si>
    <t>2oxp</t>
  </si>
  <si>
    <t>1u9r</t>
  </si>
  <si>
    <t>1tt2</t>
  </si>
  <si>
    <t>2oeo</t>
  </si>
  <si>
    <t>1tr5</t>
  </si>
  <si>
    <t>1tqo</t>
  </si>
  <si>
    <t>DH / NODH</t>
  </si>
  <si>
    <t>nodh</t>
  </si>
  <si>
    <t xml:space="preserve">dh  </t>
  </si>
  <si>
    <t>dh</t>
  </si>
  <si>
    <t>no His since not 3BDC</t>
  </si>
  <si>
    <t>DH/NODH</t>
  </si>
  <si>
    <t xml:space="preserve">DH  </t>
  </si>
  <si>
    <t>Round 1</t>
  </si>
  <si>
    <t>FD/DH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</si>
  <si>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pK-exp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</si>
  <si>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pK-FD/DH</t>
    </r>
  </si>
  <si>
    <t>pK-FD/DH - pK-expLIM</t>
  </si>
  <si>
    <t>pK-FD/DH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</si>
  <si>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pKexpt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</si>
  <si>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pKexp</t>
    </r>
  </si>
  <si>
    <t>Alexov scs</t>
  </si>
  <si>
    <t>Warwicker scs</t>
  </si>
  <si>
    <t>Round 2</t>
  </si>
  <si>
    <t>pK-FD/DH-SEonly</t>
  </si>
  <si>
    <t>pK-FD/DH-SEonly - pK-expLIM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</si>
  <si>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pK-FD/DH-Seonly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</si>
</sst>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J3" sqref="J3"/>
    </sheetView>
  </sheetViews>
  <sheetFormatPr defaultColWidth="9.140625" defaultRowHeight="15"/>
  <cols>
    <col min="3" max="3" width="24.7109375" style="0" customWidth="1"/>
    <col min="4" max="8" width="12.7109375" style="0" customWidth="1"/>
    <col min="10" max="10" width="20.7109375" style="0" customWidth="1"/>
    <col min="11" max="11" width="12.7109375" style="0" customWidth="1"/>
  </cols>
  <sheetData>
    <row r="1" spans="3:11" ht="15">
      <c r="C1" s="1" t="s">
        <v>217</v>
      </c>
      <c r="I1" s="1" t="s">
        <v>249</v>
      </c>
      <c r="J1" s="1" t="s">
        <v>249</v>
      </c>
      <c r="K1" s="1" t="s">
        <v>249</v>
      </c>
    </row>
    <row r="2" spans="3:19" ht="15">
      <c r="C2" s="1" t="s">
        <v>246</v>
      </c>
      <c r="D2" s="1"/>
      <c r="E2" s="1"/>
      <c r="F2" s="1"/>
      <c r="G2" s="1"/>
      <c r="H2" s="1"/>
      <c r="I2" s="1" t="s">
        <v>250</v>
      </c>
      <c r="J2" s="1" t="s">
        <v>250</v>
      </c>
      <c r="K2" s="1" t="s">
        <v>250</v>
      </c>
      <c r="L2" s="1"/>
      <c r="M2" s="1"/>
      <c r="N2" s="1"/>
      <c r="O2" s="1"/>
      <c r="P2" s="1"/>
      <c r="Q2" s="1"/>
      <c r="R2" s="1"/>
      <c r="S2" s="1"/>
    </row>
    <row r="3" spans="2:19" ht="15">
      <c r="B3" s="1" t="s">
        <v>2</v>
      </c>
      <c r="C3" s="1" t="s">
        <v>0</v>
      </c>
      <c r="D3" s="1" t="s">
        <v>1</v>
      </c>
      <c r="E3" s="1" t="s">
        <v>218</v>
      </c>
      <c r="F3" s="1" t="s">
        <v>221</v>
      </c>
      <c r="G3" s="1" t="s">
        <v>251</v>
      </c>
      <c r="H3" s="1" t="s">
        <v>242</v>
      </c>
      <c r="I3" s="1" t="s">
        <v>254</v>
      </c>
      <c r="J3" s="1" t="s">
        <v>253</v>
      </c>
      <c r="K3" s="1" t="s">
        <v>252</v>
      </c>
      <c r="L3" s="1"/>
      <c r="M3" s="1"/>
      <c r="N3" s="1"/>
      <c r="O3" s="1"/>
      <c r="P3" s="1"/>
      <c r="Q3" s="1"/>
      <c r="R3" s="1"/>
      <c r="S3" s="1"/>
    </row>
    <row r="4" spans="2:11" ht="15">
      <c r="B4" t="s">
        <v>139</v>
      </c>
      <c r="C4" t="s">
        <v>137</v>
      </c>
      <c r="D4" t="s">
        <v>138</v>
      </c>
      <c r="E4">
        <v>2.2</v>
      </c>
      <c r="F4">
        <v>4</v>
      </c>
      <c r="G4">
        <f>E4-F4</f>
        <v>-1.7999999999999998</v>
      </c>
      <c r="H4" t="s">
        <v>243</v>
      </c>
      <c r="I4">
        <v>0.89</v>
      </c>
      <c r="J4">
        <f aca="true" t="shared" si="0" ref="J4:J20">(I4-E4)*(I4-E4)</f>
        <v>1.7161000000000002</v>
      </c>
      <c r="K4">
        <f aca="true" t="shared" si="1" ref="K4:K20">I4-F4</f>
        <v>-3.11</v>
      </c>
    </row>
    <row r="5" spans="2:11" ht="15">
      <c r="B5">
        <v>2.16</v>
      </c>
      <c r="C5" t="s">
        <v>137</v>
      </c>
      <c r="D5" t="s">
        <v>140</v>
      </c>
      <c r="E5">
        <v>2.16</v>
      </c>
      <c r="F5">
        <v>4</v>
      </c>
      <c r="G5">
        <f aca="true" t="shared" si="2" ref="G5:G20">E5-F5</f>
        <v>-1.8399999999999999</v>
      </c>
      <c r="H5" t="s">
        <v>244</v>
      </c>
      <c r="I5">
        <v>2.82</v>
      </c>
      <c r="J5">
        <f t="shared" si="0"/>
        <v>0.4355999999999996</v>
      </c>
      <c r="K5">
        <f t="shared" si="1"/>
        <v>-1.1800000000000002</v>
      </c>
    </row>
    <row r="6" spans="2:11" ht="15">
      <c r="B6">
        <v>2.21</v>
      </c>
      <c r="C6" t="s">
        <v>137</v>
      </c>
      <c r="D6" t="s">
        <v>141</v>
      </c>
      <c r="E6">
        <v>2.21</v>
      </c>
      <c r="F6">
        <v>4</v>
      </c>
      <c r="G6">
        <f t="shared" si="2"/>
        <v>-1.79</v>
      </c>
      <c r="H6" t="s">
        <v>244</v>
      </c>
      <c r="I6">
        <v>2.72</v>
      </c>
      <c r="J6">
        <f t="shared" si="0"/>
        <v>0.2601000000000002</v>
      </c>
      <c r="K6">
        <f t="shared" si="1"/>
        <v>-1.2799999999999998</v>
      </c>
    </row>
    <row r="7" spans="2:11" ht="15">
      <c r="B7">
        <v>3.81</v>
      </c>
      <c r="C7" t="s">
        <v>137</v>
      </c>
      <c r="D7" t="s">
        <v>142</v>
      </c>
      <c r="E7">
        <v>3.81</v>
      </c>
      <c r="F7">
        <v>4.4</v>
      </c>
      <c r="G7">
        <f t="shared" si="2"/>
        <v>-0.5900000000000003</v>
      </c>
      <c r="H7" t="s">
        <v>244</v>
      </c>
      <c r="I7">
        <v>3.78</v>
      </c>
      <c r="J7">
        <f t="shared" si="0"/>
        <v>0.0009000000000000149</v>
      </c>
      <c r="K7">
        <f t="shared" si="1"/>
        <v>-0.6200000000000006</v>
      </c>
    </row>
    <row r="8" spans="2:11" ht="15">
      <c r="B8">
        <v>3.75</v>
      </c>
      <c r="C8" t="s">
        <v>137</v>
      </c>
      <c r="D8" t="s">
        <v>143</v>
      </c>
      <c r="E8">
        <v>3.75</v>
      </c>
      <c r="F8">
        <v>4.4</v>
      </c>
      <c r="G8">
        <f t="shared" si="2"/>
        <v>-0.6500000000000004</v>
      </c>
      <c r="H8" t="s">
        <v>244</v>
      </c>
      <c r="I8">
        <v>3.26</v>
      </c>
      <c r="J8">
        <f t="shared" si="0"/>
        <v>0.2401000000000002</v>
      </c>
      <c r="K8">
        <f t="shared" si="1"/>
        <v>-1.1400000000000006</v>
      </c>
    </row>
    <row r="9" spans="2:11" ht="15">
      <c r="B9">
        <v>3.89</v>
      </c>
      <c r="C9" t="s">
        <v>137</v>
      </c>
      <c r="D9" t="s">
        <v>144</v>
      </c>
      <c r="E9">
        <v>3.89</v>
      </c>
      <c r="F9">
        <v>4.4</v>
      </c>
      <c r="G9">
        <f t="shared" si="2"/>
        <v>-0.5100000000000002</v>
      </c>
      <c r="H9" t="s">
        <v>244</v>
      </c>
      <c r="I9">
        <v>3.95</v>
      </c>
      <c r="J9">
        <f t="shared" si="0"/>
        <v>0.0036000000000000064</v>
      </c>
      <c r="K9">
        <f t="shared" si="1"/>
        <v>-0.4500000000000002</v>
      </c>
    </row>
    <row r="10" spans="2:11" ht="15">
      <c r="B10">
        <v>3.76</v>
      </c>
      <c r="C10" t="s">
        <v>137</v>
      </c>
      <c r="D10" t="s">
        <v>145</v>
      </c>
      <c r="E10">
        <v>3.76</v>
      </c>
      <c r="F10">
        <v>4.4</v>
      </c>
      <c r="G10">
        <f t="shared" si="2"/>
        <v>-0.6400000000000006</v>
      </c>
      <c r="H10" t="s">
        <v>244</v>
      </c>
      <c r="I10">
        <v>3.47</v>
      </c>
      <c r="J10">
        <f t="shared" si="0"/>
        <v>0.08409999999999976</v>
      </c>
      <c r="K10">
        <f t="shared" si="1"/>
        <v>-0.9300000000000002</v>
      </c>
    </row>
    <row r="11" spans="2:11" ht="15">
      <c r="B11">
        <v>4.32</v>
      </c>
      <c r="C11" t="s">
        <v>137</v>
      </c>
      <c r="D11" t="s">
        <v>146</v>
      </c>
      <c r="E11">
        <v>4.32</v>
      </c>
      <c r="F11">
        <v>4.4</v>
      </c>
      <c r="G11">
        <f t="shared" si="2"/>
        <v>-0.08000000000000007</v>
      </c>
      <c r="H11" t="s">
        <v>244</v>
      </c>
      <c r="I11">
        <v>4.73</v>
      </c>
      <c r="J11">
        <f t="shared" si="0"/>
        <v>0.1681000000000001</v>
      </c>
      <c r="K11">
        <f t="shared" si="1"/>
        <v>0.33000000000000007</v>
      </c>
    </row>
    <row r="12" spans="2:11" ht="15">
      <c r="B12">
        <v>3.76</v>
      </c>
      <c r="C12" t="s">
        <v>137</v>
      </c>
      <c r="D12" t="s">
        <v>147</v>
      </c>
      <c r="E12">
        <v>3.76</v>
      </c>
      <c r="F12">
        <v>4.4</v>
      </c>
      <c r="G12">
        <f t="shared" si="2"/>
        <v>-0.6400000000000006</v>
      </c>
      <c r="H12" t="s">
        <v>244</v>
      </c>
      <c r="I12">
        <v>3.47</v>
      </c>
      <c r="J12">
        <f t="shared" si="0"/>
        <v>0.08409999999999976</v>
      </c>
      <c r="K12">
        <f t="shared" si="1"/>
        <v>-0.9300000000000002</v>
      </c>
    </row>
    <row r="13" spans="2:11" ht="15">
      <c r="B13" t="s">
        <v>139</v>
      </c>
      <c r="C13" t="s">
        <v>137</v>
      </c>
      <c r="D13" t="s">
        <v>148</v>
      </c>
      <c r="E13">
        <v>2.2</v>
      </c>
      <c r="F13">
        <v>4</v>
      </c>
      <c r="G13">
        <f t="shared" si="2"/>
        <v>-1.7999999999999998</v>
      </c>
      <c r="H13" t="s">
        <v>244</v>
      </c>
      <c r="I13">
        <v>2.68</v>
      </c>
      <c r="J13">
        <f t="shared" si="0"/>
        <v>0.2304</v>
      </c>
      <c r="K13">
        <f t="shared" si="1"/>
        <v>-1.3199999999999998</v>
      </c>
    </row>
    <row r="14" spans="2:11" ht="15">
      <c r="B14">
        <v>3.49</v>
      </c>
      <c r="C14" t="s">
        <v>137</v>
      </c>
      <c r="D14" t="s">
        <v>149</v>
      </c>
      <c r="E14">
        <v>3.49</v>
      </c>
      <c r="F14">
        <v>4.4</v>
      </c>
      <c r="G14">
        <f t="shared" si="2"/>
        <v>-0.9100000000000001</v>
      </c>
      <c r="H14" t="s">
        <v>244</v>
      </c>
      <c r="I14">
        <v>4.14</v>
      </c>
      <c r="J14">
        <f t="shared" si="0"/>
        <v>0.4224999999999993</v>
      </c>
      <c r="K14">
        <f t="shared" si="1"/>
        <v>-0.2600000000000007</v>
      </c>
    </row>
    <row r="15" spans="2:11" ht="15">
      <c r="B15">
        <v>6.54</v>
      </c>
      <c r="C15" t="s">
        <v>137</v>
      </c>
      <c r="D15" t="s">
        <v>150</v>
      </c>
      <c r="E15">
        <v>6.54</v>
      </c>
      <c r="F15">
        <v>4</v>
      </c>
      <c r="G15">
        <f t="shared" si="2"/>
        <v>2.54</v>
      </c>
      <c r="H15" t="s">
        <v>243</v>
      </c>
      <c r="I15">
        <v>4.83</v>
      </c>
      <c r="J15">
        <f t="shared" si="0"/>
        <v>2.9240999999999997</v>
      </c>
      <c r="K15">
        <f t="shared" si="1"/>
        <v>0.8300000000000001</v>
      </c>
    </row>
    <row r="16" spans="2:11" ht="15">
      <c r="B16">
        <v>3.93</v>
      </c>
      <c r="C16" t="s">
        <v>137</v>
      </c>
      <c r="D16" t="s">
        <v>151</v>
      </c>
      <c r="E16">
        <v>3.93</v>
      </c>
      <c r="F16">
        <v>4.4</v>
      </c>
      <c r="G16">
        <f t="shared" si="2"/>
        <v>-0.4700000000000002</v>
      </c>
      <c r="H16" t="s">
        <v>244</v>
      </c>
      <c r="I16">
        <v>4.17</v>
      </c>
      <c r="J16">
        <f t="shared" si="0"/>
        <v>0.05759999999999989</v>
      </c>
      <c r="K16">
        <f t="shared" si="1"/>
        <v>-0.23000000000000043</v>
      </c>
    </row>
    <row r="17" spans="2:11" ht="15">
      <c r="B17">
        <v>3.87</v>
      </c>
      <c r="C17" t="s">
        <v>137</v>
      </c>
      <c r="D17" t="s">
        <v>152</v>
      </c>
      <c r="E17">
        <v>3.87</v>
      </c>
      <c r="F17">
        <v>4</v>
      </c>
      <c r="G17">
        <f t="shared" si="2"/>
        <v>-0.1299999999999999</v>
      </c>
      <c r="H17" t="s">
        <v>244</v>
      </c>
      <c r="I17">
        <v>3.2</v>
      </c>
      <c r="J17">
        <f t="shared" si="0"/>
        <v>0.4488999999999999</v>
      </c>
      <c r="K17">
        <f t="shared" si="1"/>
        <v>-0.7999999999999998</v>
      </c>
    </row>
    <row r="18" spans="2:11" ht="15">
      <c r="B18">
        <v>2.82</v>
      </c>
      <c r="C18" t="s">
        <v>137</v>
      </c>
      <c r="D18" t="s">
        <v>153</v>
      </c>
      <c r="E18">
        <v>2.82</v>
      </c>
      <c r="F18">
        <v>4.4</v>
      </c>
      <c r="G18">
        <f t="shared" si="2"/>
        <v>-1.5800000000000005</v>
      </c>
      <c r="H18" t="s">
        <v>244</v>
      </c>
      <c r="I18">
        <v>2.91</v>
      </c>
      <c r="J18">
        <f t="shared" si="0"/>
        <v>0.008100000000000055</v>
      </c>
      <c r="K18">
        <f t="shared" si="1"/>
        <v>-1.4900000000000002</v>
      </c>
    </row>
    <row r="19" spans="2:11" ht="15">
      <c r="B19">
        <v>3.26</v>
      </c>
      <c r="C19" t="s">
        <v>137</v>
      </c>
      <c r="D19" t="s">
        <v>154</v>
      </c>
      <c r="E19">
        <v>3.26</v>
      </c>
      <c r="F19">
        <v>4.4</v>
      </c>
      <c r="G19">
        <f t="shared" si="2"/>
        <v>-1.1400000000000006</v>
      </c>
      <c r="H19" t="s">
        <v>243</v>
      </c>
      <c r="I19">
        <v>4.77</v>
      </c>
      <c r="J19">
        <f t="shared" si="0"/>
        <v>2.2800999999999996</v>
      </c>
      <c r="K19">
        <f t="shared" si="1"/>
        <v>0.3699999999999992</v>
      </c>
    </row>
    <row r="20" spans="2:11" ht="15">
      <c r="B20">
        <v>3.31</v>
      </c>
      <c r="C20" t="s">
        <v>137</v>
      </c>
      <c r="D20" t="s">
        <v>155</v>
      </c>
      <c r="E20">
        <v>3.31</v>
      </c>
      <c r="F20">
        <v>4.4</v>
      </c>
      <c r="G20">
        <f t="shared" si="2"/>
        <v>-1.0900000000000003</v>
      </c>
      <c r="H20" t="s">
        <v>244</v>
      </c>
      <c r="I20">
        <v>3.32</v>
      </c>
      <c r="J20">
        <f t="shared" si="0"/>
        <v>9.999999999999574E-05</v>
      </c>
      <c r="K20">
        <f t="shared" si="1"/>
        <v>-1.0800000000000005</v>
      </c>
    </row>
    <row r="22" spans="2:10" ht="15">
      <c r="B22" s="1" t="s">
        <v>216</v>
      </c>
      <c r="J22">
        <f>AVERAGE(J4:J20)</f>
        <v>0.5508529411764704</v>
      </c>
    </row>
    <row r="23" spans="2:10" ht="15">
      <c r="B23" s="1" t="s">
        <v>219</v>
      </c>
      <c r="J23">
        <f>SQRT(J22)</f>
        <v>0.7421946787578515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K3" sqref="K3"/>
    </sheetView>
  </sheetViews>
  <sheetFormatPr defaultColWidth="9.140625" defaultRowHeight="15"/>
  <cols>
    <col min="3" max="3" width="24.7109375" style="0" customWidth="1"/>
    <col min="4" max="9" width="12.7109375" style="0" customWidth="1"/>
    <col min="11" max="11" width="20.7109375" style="0" customWidth="1"/>
    <col min="12" max="12" width="12.7109375" style="0" customWidth="1"/>
  </cols>
  <sheetData>
    <row r="1" spans="3:12" ht="15">
      <c r="C1" s="1"/>
      <c r="J1" s="1" t="s">
        <v>249</v>
      </c>
      <c r="K1" s="1" t="s">
        <v>249</v>
      </c>
      <c r="L1" s="1" t="s">
        <v>249</v>
      </c>
    </row>
    <row r="2" spans="3:20" ht="15">
      <c r="C2" s="1"/>
      <c r="D2" s="1"/>
      <c r="E2" s="1"/>
      <c r="F2" s="1"/>
      <c r="G2" s="1"/>
      <c r="H2" s="1"/>
      <c r="I2" s="1"/>
      <c r="J2" s="1" t="s">
        <v>250</v>
      </c>
      <c r="K2" s="1" t="s">
        <v>250</v>
      </c>
      <c r="L2" s="1" t="s">
        <v>250</v>
      </c>
      <c r="M2" s="1"/>
      <c r="N2" s="1"/>
      <c r="O2" s="1"/>
      <c r="P2" s="1"/>
      <c r="Q2" s="1"/>
      <c r="R2" s="1"/>
      <c r="S2" s="1"/>
      <c r="T2" s="1"/>
    </row>
    <row r="3" spans="2:20" ht="15">
      <c r="B3" s="1" t="s">
        <v>2</v>
      </c>
      <c r="C3" s="1" t="s">
        <v>0</v>
      </c>
      <c r="D3" s="1" t="s">
        <v>1</v>
      </c>
      <c r="E3" s="1" t="s">
        <v>218</v>
      </c>
      <c r="F3" s="1" t="s">
        <v>220</v>
      </c>
      <c r="G3" s="1" t="s">
        <v>255</v>
      </c>
      <c r="H3" s="1" t="s">
        <v>222</v>
      </c>
      <c r="I3" s="1" t="s">
        <v>242</v>
      </c>
      <c r="J3" s="1" t="s">
        <v>254</v>
      </c>
      <c r="K3" s="1" t="s">
        <v>253</v>
      </c>
      <c r="L3" s="1" t="s">
        <v>252</v>
      </c>
      <c r="M3" s="1"/>
      <c r="N3" s="1"/>
      <c r="O3" s="1"/>
      <c r="P3" s="1"/>
      <c r="Q3" s="1"/>
      <c r="R3" s="1"/>
      <c r="S3" s="1"/>
      <c r="T3" s="1"/>
    </row>
    <row r="4" spans="2:12" ht="15">
      <c r="B4">
        <v>8.7</v>
      </c>
      <c r="C4" t="s">
        <v>47</v>
      </c>
      <c r="D4" t="s">
        <v>48</v>
      </c>
      <c r="E4">
        <v>8.7</v>
      </c>
      <c r="F4">
        <v>4</v>
      </c>
      <c r="G4">
        <f>E4-F4</f>
        <v>4.699999999999999</v>
      </c>
      <c r="H4" t="s">
        <v>236</v>
      </c>
      <c r="I4" t="s">
        <v>243</v>
      </c>
      <c r="J4">
        <v>8.14</v>
      </c>
      <c r="K4">
        <f aca="true" t="shared" si="0" ref="K4:K22">(J4-E4)*(J4-E4)</f>
        <v>0.31359999999999855</v>
      </c>
      <c r="L4">
        <f aca="true" t="shared" si="1" ref="L4:L22">J4-F4</f>
        <v>4.140000000000001</v>
      </c>
    </row>
    <row r="5" spans="2:12" ht="15">
      <c r="B5">
        <v>5.3</v>
      </c>
      <c r="C5" t="s">
        <v>87</v>
      </c>
      <c r="D5" t="s">
        <v>88</v>
      </c>
      <c r="E5">
        <v>5.3</v>
      </c>
      <c r="F5">
        <v>10.4</v>
      </c>
      <c r="G5">
        <f aca="true" t="shared" si="2" ref="G5:G22">E5-F5</f>
        <v>-5.1000000000000005</v>
      </c>
      <c r="H5" t="s">
        <v>238</v>
      </c>
      <c r="I5" t="s">
        <v>243</v>
      </c>
      <c r="J5">
        <v>6.15</v>
      </c>
      <c r="K5">
        <f t="shared" si="0"/>
        <v>0.7225000000000009</v>
      </c>
      <c r="L5">
        <f t="shared" si="1"/>
        <v>-4.25</v>
      </c>
    </row>
    <row r="6" spans="2:12" ht="15">
      <c r="B6">
        <v>8.5</v>
      </c>
      <c r="C6" t="s">
        <v>99</v>
      </c>
      <c r="D6" t="s">
        <v>100</v>
      </c>
      <c r="E6">
        <v>8.5</v>
      </c>
      <c r="F6">
        <v>4.4</v>
      </c>
      <c r="G6">
        <f t="shared" si="2"/>
        <v>4.1</v>
      </c>
      <c r="H6" t="s">
        <v>237</v>
      </c>
      <c r="I6" t="s">
        <v>243</v>
      </c>
      <c r="J6">
        <v>8.31</v>
      </c>
      <c r="K6">
        <f t="shared" si="0"/>
        <v>0.03609999999999981</v>
      </c>
      <c r="L6">
        <f t="shared" si="1"/>
        <v>3.91</v>
      </c>
    </row>
    <row r="7" spans="2:12" ht="15">
      <c r="B7">
        <v>8.1</v>
      </c>
      <c r="C7" t="s">
        <v>109</v>
      </c>
      <c r="D7" t="s">
        <v>110</v>
      </c>
      <c r="E7">
        <v>8.1</v>
      </c>
      <c r="F7">
        <v>4</v>
      </c>
      <c r="G7">
        <f t="shared" si="2"/>
        <v>4.1</v>
      </c>
      <c r="H7" t="s">
        <v>239</v>
      </c>
      <c r="I7" t="s">
        <v>243</v>
      </c>
      <c r="J7">
        <v>7.67</v>
      </c>
      <c r="K7">
        <f t="shared" si="0"/>
        <v>0.18489999999999976</v>
      </c>
      <c r="L7">
        <f t="shared" si="1"/>
        <v>3.67</v>
      </c>
    </row>
    <row r="8" spans="2:12" ht="15">
      <c r="B8">
        <v>9</v>
      </c>
      <c r="C8" s="2" t="s">
        <v>29</v>
      </c>
      <c r="D8" t="s">
        <v>30</v>
      </c>
      <c r="E8">
        <v>9</v>
      </c>
      <c r="F8">
        <v>4.4</v>
      </c>
      <c r="G8">
        <f t="shared" si="2"/>
        <v>4.6</v>
      </c>
      <c r="H8" t="s">
        <v>240</v>
      </c>
      <c r="I8" t="s">
        <v>243</v>
      </c>
      <c r="J8">
        <v>8.53</v>
      </c>
      <c r="K8">
        <f t="shared" si="0"/>
        <v>0.2209000000000006</v>
      </c>
      <c r="L8">
        <f t="shared" si="1"/>
        <v>4.129999999999999</v>
      </c>
    </row>
    <row r="9" spans="2:12" ht="15">
      <c r="B9">
        <v>9</v>
      </c>
      <c r="C9" s="2" t="s">
        <v>29</v>
      </c>
      <c r="D9" t="s">
        <v>30</v>
      </c>
      <c r="E9">
        <v>9</v>
      </c>
      <c r="F9">
        <v>4.4</v>
      </c>
      <c r="G9">
        <f t="shared" si="2"/>
        <v>4.6</v>
      </c>
      <c r="H9" t="s">
        <v>241</v>
      </c>
      <c r="I9" t="s">
        <v>243</v>
      </c>
      <c r="J9">
        <v>7.84</v>
      </c>
      <c r="K9">
        <f t="shared" si="0"/>
        <v>1.3456000000000004</v>
      </c>
      <c r="L9">
        <f t="shared" si="1"/>
        <v>3.4399999999999995</v>
      </c>
    </row>
    <row r="10" spans="2:12" ht="15">
      <c r="B10">
        <v>8.2</v>
      </c>
      <c r="C10" t="s">
        <v>10</v>
      </c>
      <c r="D10" t="s">
        <v>11</v>
      </c>
      <c r="E10">
        <v>8.2</v>
      </c>
      <c r="F10">
        <v>10.4</v>
      </c>
      <c r="G10">
        <f t="shared" si="2"/>
        <v>-2.200000000000001</v>
      </c>
      <c r="H10" t="s">
        <v>223</v>
      </c>
      <c r="I10" t="s">
        <v>243</v>
      </c>
      <c r="J10">
        <v>11.72</v>
      </c>
      <c r="K10">
        <f t="shared" si="0"/>
        <v>12.39040000000001</v>
      </c>
      <c r="L10">
        <f t="shared" si="1"/>
        <v>1.3200000000000003</v>
      </c>
    </row>
    <row r="11" spans="2:12" ht="15">
      <c r="B11">
        <v>7.7</v>
      </c>
      <c r="C11" t="s">
        <v>31</v>
      </c>
      <c r="D11" t="s">
        <v>32</v>
      </c>
      <c r="E11">
        <v>7.7</v>
      </c>
      <c r="F11">
        <v>10.4</v>
      </c>
      <c r="G11">
        <f t="shared" si="2"/>
        <v>-2.7</v>
      </c>
      <c r="H11" t="s">
        <v>224</v>
      </c>
      <c r="I11" t="s">
        <v>243</v>
      </c>
      <c r="J11">
        <v>8.19</v>
      </c>
      <c r="K11">
        <f t="shared" si="0"/>
        <v>0.24009999999999934</v>
      </c>
      <c r="L11">
        <f t="shared" si="1"/>
        <v>-2.210000000000001</v>
      </c>
    </row>
    <row r="12" spans="2:12" ht="15">
      <c r="B12" t="s">
        <v>55</v>
      </c>
      <c r="C12" t="s">
        <v>53</v>
      </c>
      <c r="D12" t="s">
        <v>54</v>
      </c>
      <c r="E12">
        <v>10.5</v>
      </c>
      <c r="F12">
        <v>12</v>
      </c>
      <c r="G12">
        <f t="shared" si="2"/>
        <v>-1.5</v>
      </c>
      <c r="H12" t="s">
        <v>225</v>
      </c>
      <c r="I12" t="s">
        <v>243</v>
      </c>
      <c r="J12">
        <v>11.96</v>
      </c>
      <c r="K12">
        <f t="shared" si="0"/>
        <v>2.1316000000000024</v>
      </c>
      <c r="L12">
        <f t="shared" si="1"/>
        <v>-0.03999999999999915</v>
      </c>
    </row>
    <row r="13" spans="2:12" ht="15">
      <c r="B13" t="s">
        <v>55</v>
      </c>
      <c r="C13" t="s">
        <v>71</v>
      </c>
      <c r="D13" t="s">
        <v>72</v>
      </c>
      <c r="E13">
        <v>10.5</v>
      </c>
      <c r="F13">
        <v>12</v>
      </c>
      <c r="G13">
        <f t="shared" si="2"/>
        <v>-1.5</v>
      </c>
      <c r="H13" t="s">
        <v>226</v>
      </c>
      <c r="I13" t="s">
        <v>243</v>
      </c>
      <c r="J13">
        <v>11.03</v>
      </c>
      <c r="K13">
        <f t="shared" si="0"/>
        <v>0.2808999999999993</v>
      </c>
      <c r="L13">
        <f t="shared" si="1"/>
        <v>-0.9700000000000006</v>
      </c>
    </row>
    <row r="14" spans="2:12" ht="14.25" customHeight="1">
      <c r="B14">
        <v>7.1</v>
      </c>
      <c r="C14" t="s">
        <v>73</v>
      </c>
      <c r="D14" t="s">
        <v>74</v>
      </c>
      <c r="E14">
        <v>7.1</v>
      </c>
      <c r="F14">
        <v>4.4</v>
      </c>
      <c r="G14">
        <f t="shared" si="2"/>
        <v>2.6999999999999993</v>
      </c>
      <c r="H14" t="s">
        <v>227</v>
      </c>
      <c r="I14" t="s">
        <v>243</v>
      </c>
      <c r="J14">
        <v>11.17</v>
      </c>
      <c r="K14">
        <f t="shared" si="0"/>
        <v>16.5649</v>
      </c>
      <c r="L14">
        <f t="shared" si="1"/>
        <v>6.77</v>
      </c>
    </row>
    <row r="15" spans="2:12" ht="15">
      <c r="B15">
        <v>7.2</v>
      </c>
      <c r="C15" t="s">
        <v>89</v>
      </c>
      <c r="D15" t="s">
        <v>90</v>
      </c>
      <c r="E15">
        <v>7.2</v>
      </c>
      <c r="F15">
        <v>10.4</v>
      </c>
      <c r="G15">
        <f t="shared" si="2"/>
        <v>-3.2</v>
      </c>
      <c r="H15" t="s">
        <v>228</v>
      </c>
      <c r="I15" t="s">
        <v>243</v>
      </c>
      <c r="J15">
        <v>7.42</v>
      </c>
      <c r="K15">
        <f t="shared" si="0"/>
        <v>0.04839999999999989</v>
      </c>
      <c r="L15">
        <f t="shared" si="1"/>
        <v>-2.9800000000000004</v>
      </c>
    </row>
    <row r="16" spans="2:12" ht="15">
      <c r="B16">
        <v>7.5</v>
      </c>
      <c r="C16" t="s">
        <v>95</v>
      </c>
      <c r="D16" t="s">
        <v>96</v>
      </c>
      <c r="E16">
        <v>7.5</v>
      </c>
      <c r="F16">
        <v>4.4</v>
      </c>
      <c r="G16">
        <f t="shared" si="2"/>
        <v>3.0999999999999996</v>
      </c>
      <c r="H16" t="s">
        <v>229</v>
      </c>
      <c r="I16" t="s">
        <v>243</v>
      </c>
      <c r="J16">
        <v>8.34</v>
      </c>
      <c r="K16">
        <f t="shared" si="0"/>
        <v>0.7055999999999998</v>
      </c>
      <c r="L16">
        <f t="shared" si="1"/>
        <v>3.9399999999999995</v>
      </c>
    </row>
    <row r="17" spans="2:12" ht="15">
      <c r="B17">
        <v>8.6</v>
      </c>
      <c r="C17" t="s">
        <v>113</v>
      </c>
      <c r="D17" t="s">
        <v>114</v>
      </c>
      <c r="E17">
        <v>8.6</v>
      </c>
      <c r="F17">
        <v>10.4</v>
      </c>
      <c r="G17">
        <f t="shared" si="2"/>
        <v>-1.8000000000000007</v>
      </c>
      <c r="H17" t="s">
        <v>230</v>
      </c>
      <c r="I17" t="s">
        <v>244</v>
      </c>
      <c r="J17">
        <v>11.16</v>
      </c>
      <c r="K17">
        <f t="shared" si="0"/>
        <v>6.553600000000003</v>
      </c>
      <c r="L17">
        <f t="shared" si="1"/>
        <v>0.7599999999999998</v>
      </c>
    </row>
    <row r="18" spans="2:12" ht="15">
      <c r="B18">
        <v>6.2</v>
      </c>
      <c r="C18" t="s">
        <v>125</v>
      </c>
      <c r="D18" t="s">
        <v>126</v>
      </c>
      <c r="E18">
        <v>6.2</v>
      </c>
      <c r="F18">
        <v>10.4</v>
      </c>
      <c r="G18">
        <f t="shared" si="2"/>
        <v>-4.2</v>
      </c>
      <c r="H18" t="s">
        <v>231</v>
      </c>
      <c r="I18" t="s">
        <v>243</v>
      </c>
      <c r="J18">
        <v>6.92</v>
      </c>
      <c r="K18">
        <f t="shared" si="0"/>
        <v>0.5183999999999996</v>
      </c>
      <c r="L18">
        <f t="shared" si="1"/>
        <v>-3.4800000000000004</v>
      </c>
    </row>
    <row r="19" spans="2:12" ht="15">
      <c r="B19">
        <v>8.1</v>
      </c>
      <c r="C19" t="s">
        <v>133</v>
      </c>
      <c r="D19" t="s">
        <v>134</v>
      </c>
      <c r="E19">
        <v>8.1</v>
      </c>
      <c r="F19">
        <v>10.4</v>
      </c>
      <c r="G19">
        <f t="shared" si="2"/>
        <v>-2.3000000000000007</v>
      </c>
      <c r="H19" t="s">
        <v>232</v>
      </c>
      <c r="I19" t="s">
        <v>243</v>
      </c>
      <c r="J19">
        <v>6.89</v>
      </c>
      <c r="K19">
        <f t="shared" si="0"/>
        <v>1.4641</v>
      </c>
      <c r="L19">
        <f t="shared" si="1"/>
        <v>-3.5100000000000007</v>
      </c>
    </row>
    <row r="20" spans="2:12" ht="15">
      <c r="B20">
        <v>7.3</v>
      </c>
      <c r="C20" t="s">
        <v>190</v>
      </c>
      <c r="D20" t="s">
        <v>191</v>
      </c>
      <c r="E20">
        <v>7.3</v>
      </c>
      <c r="F20">
        <v>4.4</v>
      </c>
      <c r="G20">
        <f t="shared" si="2"/>
        <v>2.8999999999999995</v>
      </c>
      <c r="H20" t="s">
        <v>233</v>
      </c>
      <c r="I20" t="s">
        <v>243</v>
      </c>
      <c r="J20">
        <v>5.61</v>
      </c>
      <c r="K20">
        <f t="shared" si="0"/>
        <v>2.8560999999999983</v>
      </c>
      <c r="L20">
        <f t="shared" si="1"/>
        <v>1.21</v>
      </c>
    </row>
    <row r="21" spans="2:12" ht="15">
      <c r="B21">
        <v>6.3</v>
      </c>
      <c r="C21" t="s">
        <v>210</v>
      </c>
      <c r="D21" t="s">
        <v>211</v>
      </c>
      <c r="E21">
        <v>6.3</v>
      </c>
      <c r="F21">
        <v>10.4</v>
      </c>
      <c r="G21">
        <f t="shared" si="2"/>
        <v>-4.1000000000000005</v>
      </c>
      <c r="H21" t="s">
        <v>234</v>
      </c>
      <c r="I21" t="s">
        <v>243</v>
      </c>
      <c r="J21">
        <v>6.31</v>
      </c>
      <c r="K21">
        <f t="shared" si="0"/>
        <v>9.999999999999574E-05</v>
      </c>
      <c r="L21">
        <f t="shared" si="1"/>
        <v>-4.090000000000001</v>
      </c>
    </row>
    <row r="22" spans="2:12" ht="15">
      <c r="B22" t="s">
        <v>55</v>
      </c>
      <c r="C22" t="s">
        <v>212</v>
      </c>
      <c r="D22" t="s">
        <v>213</v>
      </c>
      <c r="E22">
        <v>10.5</v>
      </c>
      <c r="F22">
        <v>12</v>
      </c>
      <c r="G22">
        <f t="shared" si="2"/>
        <v>-1.5</v>
      </c>
      <c r="H22" t="s">
        <v>235</v>
      </c>
      <c r="I22" t="s">
        <v>245</v>
      </c>
      <c r="J22">
        <v>12.64</v>
      </c>
      <c r="K22">
        <f t="shared" si="0"/>
        <v>4.579600000000003</v>
      </c>
      <c r="L22">
        <f t="shared" si="1"/>
        <v>0.6400000000000006</v>
      </c>
    </row>
    <row r="24" spans="2:11" ht="15">
      <c r="B24" s="1" t="s">
        <v>216</v>
      </c>
      <c r="K24">
        <f>AVERAGE(K4:K22)</f>
        <v>2.6924947368421064</v>
      </c>
    </row>
    <row r="25" spans="2:11" ht="15">
      <c r="B25" s="1" t="s">
        <v>219</v>
      </c>
      <c r="K25">
        <f>SQRT(K24)</f>
        <v>1.6408823043844754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B1">
      <pane ySplit="3" topLeftCell="A60" activePane="bottomLeft" state="frozen"/>
      <selection pane="topLeft" activeCell="B1" sqref="B1"/>
      <selection pane="bottomLeft" activeCell="P2" sqref="P2"/>
    </sheetView>
  </sheetViews>
  <sheetFormatPr defaultColWidth="9.140625" defaultRowHeight="15"/>
  <cols>
    <col min="3" max="3" width="24.7109375" style="0" customWidth="1"/>
    <col min="4" max="8" width="12.7109375" style="0" customWidth="1"/>
    <col min="9" max="9" width="20.7109375" style="0" customWidth="1"/>
    <col min="10" max="11" width="12.7109375" style="0" customWidth="1"/>
    <col min="12" max="12" width="20.7109375" style="0" customWidth="1"/>
    <col min="13" max="13" width="12.7109375" style="0" customWidth="1"/>
    <col min="14" max="14" width="20.7109375" style="0" customWidth="1"/>
    <col min="15" max="15" width="26.7109375" style="0" customWidth="1"/>
    <col min="16" max="16" width="18.7109375" style="0" customWidth="1"/>
  </cols>
  <sheetData>
    <row r="1" spans="3:14" ht="15">
      <c r="C1" s="1"/>
      <c r="H1" s="1" t="s">
        <v>249</v>
      </c>
      <c r="K1" s="1" t="s">
        <v>249</v>
      </c>
      <c r="N1" s="1" t="s">
        <v>259</v>
      </c>
    </row>
    <row r="2" spans="1:15" ht="15">
      <c r="A2" s="1" t="s">
        <v>247</v>
      </c>
      <c r="C2" s="1"/>
      <c r="D2" s="1"/>
      <c r="E2" s="1"/>
      <c r="F2" s="1"/>
      <c r="G2" s="1"/>
      <c r="H2" s="1" t="s">
        <v>257</v>
      </c>
      <c r="I2" s="1"/>
      <c r="J2" s="1"/>
      <c r="K2" s="1" t="s">
        <v>258</v>
      </c>
      <c r="L2" s="1"/>
      <c r="M2" s="1"/>
      <c r="N2" s="1" t="s">
        <v>257</v>
      </c>
      <c r="O2" s="1"/>
    </row>
    <row r="3" spans="2:16" ht="15">
      <c r="B3" s="1" t="s">
        <v>2</v>
      </c>
      <c r="C3" s="1" t="s">
        <v>0</v>
      </c>
      <c r="D3" s="1" t="s">
        <v>1</v>
      </c>
      <c r="E3" s="1" t="s">
        <v>218</v>
      </c>
      <c r="F3" s="1" t="s">
        <v>220</v>
      </c>
      <c r="G3" s="1" t="s">
        <v>256</v>
      </c>
      <c r="H3" s="1" t="s">
        <v>254</v>
      </c>
      <c r="I3" s="1" t="s">
        <v>253</v>
      </c>
      <c r="J3" s="1" t="s">
        <v>252</v>
      </c>
      <c r="K3" s="1" t="s">
        <v>254</v>
      </c>
      <c r="L3" s="1" t="s">
        <v>253</v>
      </c>
      <c r="M3" s="1" t="s">
        <v>252</v>
      </c>
      <c r="N3" s="1" t="s">
        <v>260</v>
      </c>
      <c r="O3" s="1" t="s">
        <v>261</v>
      </c>
      <c r="P3" s="1" t="s">
        <v>262</v>
      </c>
    </row>
    <row r="4" spans="1:16" ht="15">
      <c r="A4" t="s">
        <v>243</v>
      </c>
      <c r="B4">
        <v>7.4</v>
      </c>
      <c r="C4" t="s">
        <v>3</v>
      </c>
      <c r="D4" t="s">
        <v>4</v>
      </c>
      <c r="E4">
        <v>7.4</v>
      </c>
      <c r="F4">
        <v>10.4</v>
      </c>
      <c r="G4">
        <f>E4-F4</f>
        <v>-3</v>
      </c>
      <c r="H4">
        <v>6.13</v>
      </c>
      <c r="I4">
        <f aca="true" t="shared" si="0" ref="I4:I35">(H4-E4)*(H4-E4)</f>
        <v>1.612900000000001</v>
      </c>
      <c r="J4">
        <f>H4-F4</f>
        <v>-4.2700000000000005</v>
      </c>
      <c r="K4">
        <v>7.93</v>
      </c>
      <c r="L4">
        <f aca="true" t="shared" si="1" ref="L4:L35">(K4-E4)*(K4-E4)</f>
        <v>0.2808999999999993</v>
      </c>
      <c r="M4">
        <f>K4-F4</f>
        <v>-2.4700000000000006</v>
      </c>
      <c r="N4">
        <v>6.6</v>
      </c>
      <c r="O4">
        <f aca="true" t="shared" si="2" ref="O4:O35">(N4-E4)*(N4-E4)</f>
        <v>0.6400000000000011</v>
      </c>
      <c r="P4">
        <f aca="true" t="shared" si="3" ref="P4:P35">N4-F4</f>
        <v>-3.8000000000000007</v>
      </c>
    </row>
    <row r="5" spans="1:16" ht="15">
      <c r="A5" t="s">
        <v>243</v>
      </c>
      <c r="B5" t="s">
        <v>7</v>
      </c>
      <c r="C5" t="s">
        <v>5</v>
      </c>
      <c r="D5" t="s">
        <v>6</v>
      </c>
      <c r="E5">
        <v>10.4</v>
      </c>
      <c r="F5">
        <v>12</v>
      </c>
      <c r="G5">
        <f aca="true" t="shared" si="4" ref="G5:G68">E5-F5</f>
        <v>-1.5999999999999996</v>
      </c>
      <c r="H5">
        <v>8.55</v>
      </c>
      <c r="I5">
        <f t="shared" si="0"/>
        <v>3.4224999999999985</v>
      </c>
      <c r="J5">
        <f aca="true" t="shared" si="5" ref="J5:J68">H5-F5</f>
        <v>-3.4499999999999993</v>
      </c>
      <c r="K5">
        <v>9.66</v>
      </c>
      <c r="L5">
        <f t="shared" si="1"/>
        <v>0.5476000000000003</v>
      </c>
      <c r="M5">
        <f aca="true" t="shared" si="6" ref="M5:M68">K5-F5</f>
        <v>-2.34</v>
      </c>
      <c r="N5">
        <v>8.76</v>
      </c>
      <c r="O5">
        <f t="shared" si="2"/>
        <v>2.6896000000000018</v>
      </c>
      <c r="P5">
        <f t="shared" si="3"/>
        <v>-3.24</v>
      </c>
    </row>
    <row r="6" spans="1:16" ht="15">
      <c r="A6" t="s">
        <v>243</v>
      </c>
      <c r="B6">
        <v>7.1</v>
      </c>
      <c r="C6" t="s">
        <v>8</v>
      </c>
      <c r="D6" t="s">
        <v>9</v>
      </c>
      <c r="E6">
        <v>7.1</v>
      </c>
      <c r="F6">
        <v>10.4</v>
      </c>
      <c r="G6">
        <f t="shared" si="4"/>
        <v>-3.3000000000000007</v>
      </c>
      <c r="H6">
        <v>6.38</v>
      </c>
      <c r="I6">
        <f t="shared" si="0"/>
        <v>0.5183999999999996</v>
      </c>
      <c r="J6">
        <f t="shared" si="5"/>
        <v>-4.0200000000000005</v>
      </c>
      <c r="K6">
        <v>6.77</v>
      </c>
      <c r="L6">
        <f t="shared" si="1"/>
        <v>0.10890000000000005</v>
      </c>
      <c r="M6">
        <f t="shared" si="6"/>
        <v>-3.630000000000001</v>
      </c>
      <c r="N6">
        <v>6.77</v>
      </c>
      <c r="O6">
        <f t="shared" si="2"/>
        <v>0.10890000000000005</v>
      </c>
      <c r="P6">
        <f t="shared" si="3"/>
        <v>-3.630000000000001</v>
      </c>
    </row>
    <row r="7" spans="1:16" ht="15">
      <c r="A7" t="s">
        <v>243</v>
      </c>
      <c r="B7" t="s">
        <v>7</v>
      </c>
      <c r="C7" t="s">
        <v>12</v>
      </c>
      <c r="D7" t="s">
        <v>13</v>
      </c>
      <c r="E7">
        <v>10.4</v>
      </c>
      <c r="F7">
        <v>12</v>
      </c>
      <c r="G7">
        <f t="shared" si="4"/>
        <v>-1.5999999999999996</v>
      </c>
      <c r="H7">
        <v>8.16</v>
      </c>
      <c r="I7">
        <f t="shared" si="0"/>
        <v>5.017600000000001</v>
      </c>
      <c r="J7">
        <f t="shared" si="5"/>
        <v>-3.84</v>
      </c>
      <c r="K7">
        <v>10.1</v>
      </c>
      <c r="L7">
        <f t="shared" si="1"/>
        <v>0.09000000000000043</v>
      </c>
      <c r="M7">
        <f t="shared" si="6"/>
        <v>-1.9000000000000004</v>
      </c>
      <c r="N7">
        <v>8.38</v>
      </c>
      <c r="O7">
        <f t="shared" si="2"/>
        <v>4.080399999999998</v>
      </c>
      <c r="P7">
        <f t="shared" si="3"/>
        <v>-3.619999999999999</v>
      </c>
    </row>
    <row r="8" spans="1:16" ht="15">
      <c r="A8" t="s">
        <v>243</v>
      </c>
      <c r="B8" t="s">
        <v>7</v>
      </c>
      <c r="C8" t="s">
        <v>14</v>
      </c>
      <c r="D8" t="s">
        <v>15</v>
      </c>
      <c r="E8">
        <v>10.4</v>
      </c>
      <c r="F8">
        <v>12</v>
      </c>
      <c r="G8">
        <f t="shared" si="4"/>
        <v>-1.5999999999999996</v>
      </c>
      <c r="H8">
        <v>8.75</v>
      </c>
      <c r="I8">
        <f t="shared" si="0"/>
        <v>2.722500000000001</v>
      </c>
      <c r="J8">
        <f t="shared" si="5"/>
        <v>-3.25</v>
      </c>
      <c r="K8">
        <v>9.71</v>
      </c>
      <c r="L8">
        <f t="shared" si="1"/>
        <v>0.4760999999999993</v>
      </c>
      <c r="M8">
        <f t="shared" si="6"/>
        <v>-2.289999999999999</v>
      </c>
      <c r="N8">
        <v>8.83</v>
      </c>
      <c r="O8">
        <f t="shared" si="2"/>
        <v>2.464900000000001</v>
      </c>
      <c r="P8">
        <f t="shared" si="3"/>
        <v>-3.17</v>
      </c>
    </row>
    <row r="9" spans="1:16" ht="15">
      <c r="A9" t="s">
        <v>243</v>
      </c>
      <c r="B9">
        <v>7.9</v>
      </c>
      <c r="C9" t="s">
        <v>16</v>
      </c>
      <c r="D9" t="s">
        <v>17</v>
      </c>
      <c r="E9">
        <v>7.9</v>
      </c>
      <c r="F9">
        <v>4</v>
      </c>
      <c r="G9">
        <f t="shared" si="4"/>
        <v>3.9000000000000004</v>
      </c>
      <c r="H9">
        <v>7.75</v>
      </c>
      <c r="I9">
        <f t="shared" si="0"/>
        <v>0.022500000000000107</v>
      </c>
      <c r="J9">
        <f t="shared" si="5"/>
        <v>3.75</v>
      </c>
      <c r="K9">
        <v>8.54</v>
      </c>
      <c r="L9">
        <f t="shared" si="1"/>
        <v>0.40959999999999847</v>
      </c>
      <c r="M9">
        <f t="shared" si="6"/>
        <v>4.539999999999999</v>
      </c>
      <c r="N9">
        <v>7.67</v>
      </c>
      <c r="O9">
        <f t="shared" si="2"/>
        <v>0.0529000000000002</v>
      </c>
      <c r="P9">
        <f t="shared" si="3"/>
        <v>3.67</v>
      </c>
    </row>
    <row r="10" spans="1:16" ht="15">
      <c r="A10" t="s">
        <v>243</v>
      </c>
      <c r="B10">
        <v>7.2</v>
      </c>
      <c r="C10" t="s">
        <v>18</v>
      </c>
      <c r="D10" t="s">
        <v>19</v>
      </c>
      <c r="E10">
        <v>7.2</v>
      </c>
      <c r="F10">
        <v>4</v>
      </c>
      <c r="G10">
        <f t="shared" si="4"/>
        <v>3.2</v>
      </c>
      <c r="H10">
        <v>9.47</v>
      </c>
      <c r="I10">
        <f t="shared" si="0"/>
        <v>5.1529000000000025</v>
      </c>
      <c r="J10">
        <f t="shared" si="5"/>
        <v>5.470000000000001</v>
      </c>
      <c r="K10">
        <v>7</v>
      </c>
      <c r="L10">
        <f t="shared" si="1"/>
        <v>0.04000000000000007</v>
      </c>
      <c r="M10">
        <f t="shared" si="6"/>
        <v>3</v>
      </c>
      <c r="N10">
        <v>7.64</v>
      </c>
      <c r="O10">
        <f t="shared" si="2"/>
        <v>0.19359999999999955</v>
      </c>
      <c r="P10">
        <f t="shared" si="3"/>
        <v>3.6399999999999997</v>
      </c>
    </row>
    <row r="11" spans="1:16" ht="15">
      <c r="A11" t="s">
        <v>243</v>
      </c>
      <c r="B11">
        <v>9.3</v>
      </c>
      <c r="C11" t="s">
        <v>20</v>
      </c>
      <c r="D11" t="s">
        <v>21</v>
      </c>
      <c r="E11">
        <v>9.3</v>
      </c>
      <c r="F11">
        <v>10.4</v>
      </c>
      <c r="G11">
        <f t="shared" si="4"/>
        <v>-1.0999999999999996</v>
      </c>
      <c r="H11">
        <v>7.3</v>
      </c>
      <c r="I11">
        <f t="shared" si="0"/>
        <v>4.0000000000000036</v>
      </c>
      <c r="J11">
        <f t="shared" si="5"/>
        <v>-3.1000000000000005</v>
      </c>
      <c r="K11">
        <v>9.05</v>
      </c>
      <c r="L11">
        <f t="shared" si="1"/>
        <v>0.0625</v>
      </c>
      <c r="M11">
        <f t="shared" si="6"/>
        <v>-1.3499999999999996</v>
      </c>
      <c r="N11">
        <v>6.53</v>
      </c>
      <c r="O11">
        <f t="shared" si="2"/>
        <v>7.672900000000003</v>
      </c>
      <c r="P11">
        <f t="shared" si="3"/>
        <v>-3.87</v>
      </c>
    </row>
    <row r="12" spans="1:16" ht="15">
      <c r="A12" t="s">
        <v>243</v>
      </c>
      <c r="B12">
        <v>8.7</v>
      </c>
      <c r="C12" t="s">
        <v>22</v>
      </c>
      <c r="D12" t="s">
        <v>23</v>
      </c>
      <c r="E12">
        <v>8.7</v>
      </c>
      <c r="F12">
        <v>4</v>
      </c>
      <c r="G12">
        <f t="shared" si="4"/>
        <v>4.699999999999999</v>
      </c>
      <c r="H12">
        <v>9.17</v>
      </c>
      <c r="I12">
        <f t="shared" si="0"/>
        <v>0.2209000000000006</v>
      </c>
      <c r="J12">
        <f t="shared" si="5"/>
        <v>5.17</v>
      </c>
      <c r="K12">
        <v>9.05</v>
      </c>
      <c r="L12">
        <f t="shared" si="1"/>
        <v>0.122500000000001</v>
      </c>
      <c r="M12">
        <f t="shared" si="6"/>
        <v>5.050000000000001</v>
      </c>
      <c r="N12">
        <v>8.14</v>
      </c>
      <c r="O12">
        <f t="shared" si="2"/>
        <v>0.31359999999999855</v>
      </c>
      <c r="P12">
        <f t="shared" si="3"/>
        <v>4.140000000000001</v>
      </c>
    </row>
    <row r="13" spans="1:16" ht="14.25" customHeight="1">
      <c r="A13" t="s">
        <v>243</v>
      </c>
      <c r="B13">
        <v>6.8</v>
      </c>
      <c r="C13" t="s">
        <v>24</v>
      </c>
      <c r="D13" t="s">
        <v>25</v>
      </c>
      <c r="E13">
        <v>6.8</v>
      </c>
      <c r="F13">
        <v>4</v>
      </c>
      <c r="G13">
        <f t="shared" si="4"/>
        <v>2.8</v>
      </c>
      <c r="H13">
        <v>7.45</v>
      </c>
      <c r="I13">
        <f t="shared" si="0"/>
        <v>0.4225000000000005</v>
      </c>
      <c r="J13">
        <f t="shared" si="5"/>
        <v>3.45</v>
      </c>
      <c r="K13">
        <v>7.39</v>
      </c>
      <c r="L13">
        <f t="shared" si="1"/>
        <v>0.34809999999999985</v>
      </c>
      <c r="M13">
        <f t="shared" si="6"/>
        <v>3.3899999999999997</v>
      </c>
      <c r="N13">
        <v>8.16</v>
      </c>
      <c r="O13">
        <f t="shared" si="2"/>
        <v>1.8496000000000008</v>
      </c>
      <c r="P13">
        <f t="shared" si="3"/>
        <v>4.16</v>
      </c>
    </row>
    <row r="14" spans="1:16" ht="15">
      <c r="A14" t="s">
        <v>243</v>
      </c>
      <c r="B14" t="s">
        <v>28</v>
      </c>
      <c r="C14" t="s">
        <v>26</v>
      </c>
      <c r="D14" t="s">
        <v>27</v>
      </c>
      <c r="E14">
        <v>4.5</v>
      </c>
      <c r="F14">
        <v>4.4</v>
      </c>
      <c r="G14">
        <f t="shared" si="4"/>
        <v>0.09999999999999964</v>
      </c>
      <c r="H14">
        <v>9.81</v>
      </c>
      <c r="I14">
        <f t="shared" si="0"/>
        <v>28.196100000000005</v>
      </c>
      <c r="J14">
        <f t="shared" si="5"/>
        <v>5.41</v>
      </c>
      <c r="K14">
        <v>14.6</v>
      </c>
      <c r="L14">
        <f t="shared" si="1"/>
        <v>102.00999999999999</v>
      </c>
      <c r="M14">
        <f t="shared" si="6"/>
        <v>10.2</v>
      </c>
      <c r="N14">
        <v>8.21</v>
      </c>
      <c r="O14">
        <f t="shared" si="2"/>
        <v>13.764100000000006</v>
      </c>
      <c r="P14">
        <f t="shared" si="3"/>
        <v>3.8100000000000005</v>
      </c>
    </row>
    <row r="15" spans="1:16" ht="15">
      <c r="A15" t="s">
        <v>243</v>
      </c>
      <c r="B15" t="s">
        <v>7</v>
      </c>
      <c r="C15" t="s">
        <v>33</v>
      </c>
      <c r="D15" t="s">
        <v>34</v>
      </c>
      <c r="E15">
        <v>10.4</v>
      </c>
      <c r="F15">
        <v>12</v>
      </c>
      <c r="G15">
        <f t="shared" si="4"/>
        <v>-1.5999999999999996</v>
      </c>
      <c r="H15">
        <v>11.16</v>
      </c>
      <c r="I15">
        <f t="shared" si="0"/>
        <v>0.5775999999999997</v>
      </c>
      <c r="J15">
        <f t="shared" si="5"/>
        <v>-0.8399999999999999</v>
      </c>
      <c r="K15">
        <v>12.35</v>
      </c>
      <c r="L15">
        <f t="shared" si="1"/>
        <v>3.802499999999997</v>
      </c>
      <c r="M15">
        <f t="shared" si="6"/>
        <v>0.34999999999999964</v>
      </c>
      <c r="N15">
        <v>8.61</v>
      </c>
      <c r="O15">
        <f t="shared" si="2"/>
        <v>3.2041000000000035</v>
      </c>
      <c r="P15">
        <f t="shared" si="3"/>
        <v>-3.3900000000000006</v>
      </c>
    </row>
    <row r="16" spans="1:16" ht="15">
      <c r="A16" t="s">
        <v>243</v>
      </c>
      <c r="B16">
        <v>5.3</v>
      </c>
      <c r="C16" t="s">
        <v>35</v>
      </c>
      <c r="D16" t="s">
        <v>36</v>
      </c>
      <c r="E16">
        <v>5.3</v>
      </c>
      <c r="F16">
        <v>10.4</v>
      </c>
      <c r="G16">
        <f t="shared" si="4"/>
        <v>-5.1000000000000005</v>
      </c>
      <c r="H16">
        <v>8.94</v>
      </c>
      <c r="I16">
        <f t="shared" si="0"/>
        <v>13.249599999999997</v>
      </c>
      <c r="J16">
        <f t="shared" si="5"/>
        <v>-1.4600000000000009</v>
      </c>
      <c r="K16">
        <v>7.72</v>
      </c>
      <c r="L16">
        <f t="shared" si="1"/>
        <v>5.8564</v>
      </c>
      <c r="M16">
        <f t="shared" si="6"/>
        <v>-2.6800000000000006</v>
      </c>
      <c r="N16">
        <v>6.7</v>
      </c>
      <c r="O16">
        <f t="shared" si="2"/>
        <v>1.960000000000001</v>
      </c>
      <c r="P16">
        <f t="shared" si="3"/>
        <v>-3.7</v>
      </c>
    </row>
    <row r="17" spans="1:16" ht="15">
      <c r="A17" t="s">
        <v>243</v>
      </c>
      <c r="B17" t="s">
        <v>7</v>
      </c>
      <c r="C17" t="s">
        <v>37</v>
      </c>
      <c r="D17" t="s">
        <v>38</v>
      </c>
      <c r="E17">
        <v>10.4</v>
      </c>
      <c r="F17">
        <v>12</v>
      </c>
      <c r="G17">
        <f t="shared" si="4"/>
        <v>-1.5999999999999996</v>
      </c>
      <c r="H17">
        <v>10.78</v>
      </c>
      <c r="I17">
        <f t="shared" si="0"/>
        <v>0.14439999999999925</v>
      </c>
      <c r="J17">
        <f t="shared" si="5"/>
        <v>-1.2200000000000006</v>
      </c>
      <c r="K17">
        <v>12.11</v>
      </c>
      <c r="L17">
        <f t="shared" si="1"/>
        <v>2.924099999999997</v>
      </c>
      <c r="M17">
        <f t="shared" si="6"/>
        <v>0.10999999999999943</v>
      </c>
      <c r="N17">
        <v>8.97</v>
      </c>
      <c r="O17">
        <f t="shared" si="2"/>
        <v>2.0448999999999993</v>
      </c>
      <c r="P17">
        <f t="shared" si="3"/>
        <v>-3.0299999999999994</v>
      </c>
    </row>
    <row r="18" spans="1:16" ht="15">
      <c r="A18" t="s">
        <v>243</v>
      </c>
      <c r="B18">
        <v>9.2</v>
      </c>
      <c r="C18" t="s">
        <v>39</v>
      </c>
      <c r="D18" t="s">
        <v>40</v>
      </c>
      <c r="E18">
        <v>9.2</v>
      </c>
      <c r="F18">
        <v>10.4</v>
      </c>
      <c r="G18">
        <f t="shared" si="4"/>
        <v>-1.200000000000001</v>
      </c>
      <c r="H18">
        <v>7.23</v>
      </c>
      <c r="I18">
        <f t="shared" si="0"/>
        <v>3.8808999999999956</v>
      </c>
      <c r="J18">
        <f t="shared" si="5"/>
        <v>-3.17</v>
      </c>
      <c r="K18">
        <v>9.31</v>
      </c>
      <c r="L18">
        <f t="shared" si="1"/>
        <v>0.012100000000000265</v>
      </c>
      <c r="M18">
        <f t="shared" si="6"/>
        <v>-1.0899999999999999</v>
      </c>
      <c r="N18">
        <v>6.34</v>
      </c>
      <c r="O18">
        <f t="shared" si="2"/>
        <v>8.179599999999997</v>
      </c>
      <c r="P18">
        <f t="shared" si="3"/>
        <v>-4.0600000000000005</v>
      </c>
    </row>
    <row r="19" spans="1:16" ht="15">
      <c r="A19" t="s">
        <v>243</v>
      </c>
      <c r="B19">
        <v>8.4</v>
      </c>
      <c r="C19" t="s">
        <v>41</v>
      </c>
      <c r="D19" t="s">
        <v>42</v>
      </c>
      <c r="E19">
        <v>8.4</v>
      </c>
      <c r="F19">
        <v>4.4</v>
      </c>
      <c r="G19">
        <f t="shared" si="4"/>
        <v>4</v>
      </c>
      <c r="H19">
        <v>7.69</v>
      </c>
      <c r="I19">
        <f t="shared" si="0"/>
        <v>0.5041</v>
      </c>
      <c r="J19">
        <f t="shared" si="5"/>
        <v>3.29</v>
      </c>
      <c r="K19">
        <v>8.47</v>
      </c>
      <c r="L19">
        <f t="shared" si="1"/>
        <v>0.00490000000000004</v>
      </c>
      <c r="M19">
        <f t="shared" si="6"/>
        <v>4.07</v>
      </c>
      <c r="N19">
        <v>8.31</v>
      </c>
      <c r="O19">
        <f t="shared" si="2"/>
        <v>0.008099999999999975</v>
      </c>
      <c r="P19">
        <f t="shared" si="3"/>
        <v>3.91</v>
      </c>
    </row>
    <row r="20" spans="1:16" ht="15">
      <c r="A20" t="s">
        <v>243</v>
      </c>
      <c r="B20" t="s">
        <v>7</v>
      </c>
      <c r="C20" t="s">
        <v>43</v>
      </c>
      <c r="D20" t="s">
        <v>44</v>
      </c>
      <c r="E20">
        <v>10.4</v>
      </c>
      <c r="F20">
        <v>12</v>
      </c>
      <c r="G20">
        <f t="shared" si="4"/>
        <v>-1.5999999999999996</v>
      </c>
      <c r="H20">
        <v>10.29</v>
      </c>
      <c r="I20">
        <f t="shared" si="0"/>
        <v>0.012100000000000265</v>
      </c>
      <c r="J20">
        <f t="shared" si="5"/>
        <v>-1.7100000000000009</v>
      </c>
      <c r="K20">
        <v>11.3</v>
      </c>
      <c r="L20">
        <f t="shared" si="1"/>
        <v>0.8100000000000006</v>
      </c>
      <c r="M20">
        <f t="shared" si="6"/>
        <v>-0.6999999999999993</v>
      </c>
      <c r="N20">
        <v>8.93</v>
      </c>
      <c r="O20">
        <f t="shared" si="2"/>
        <v>2.160900000000002</v>
      </c>
      <c r="P20">
        <f t="shared" si="3"/>
        <v>-3.0700000000000003</v>
      </c>
    </row>
    <row r="21" spans="1:16" ht="15">
      <c r="A21" t="s">
        <v>243</v>
      </c>
      <c r="B21" t="s">
        <v>7</v>
      </c>
      <c r="C21" t="s">
        <v>45</v>
      </c>
      <c r="D21" t="s">
        <v>46</v>
      </c>
      <c r="E21">
        <v>10.4</v>
      </c>
      <c r="F21">
        <v>12</v>
      </c>
      <c r="G21">
        <f t="shared" si="4"/>
        <v>-1.5999999999999996</v>
      </c>
      <c r="H21">
        <v>8.43</v>
      </c>
      <c r="I21">
        <f t="shared" si="0"/>
        <v>3.8809000000000027</v>
      </c>
      <c r="J21">
        <f t="shared" si="5"/>
        <v>-3.5700000000000003</v>
      </c>
      <c r="K21">
        <v>9.08</v>
      </c>
      <c r="L21">
        <f t="shared" si="1"/>
        <v>1.7424000000000008</v>
      </c>
      <c r="M21">
        <f t="shared" si="6"/>
        <v>-2.92</v>
      </c>
      <c r="N21">
        <v>8.35</v>
      </c>
      <c r="O21">
        <f t="shared" si="2"/>
        <v>4.202500000000003</v>
      </c>
      <c r="P21">
        <f t="shared" si="3"/>
        <v>-3.6500000000000004</v>
      </c>
    </row>
    <row r="22" spans="1:16" ht="15">
      <c r="A22" t="s">
        <v>243</v>
      </c>
      <c r="B22" t="s">
        <v>7</v>
      </c>
      <c r="C22" t="s">
        <v>49</v>
      </c>
      <c r="D22" t="s">
        <v>50</v>
      </c>
      <c r="E22">
        <v>10.4</v>
      </c>
      <c r="F22">
        <v>12</v>
      </c>
      <c r="G22">
        <f t="shared" si="4"/>
        <v>-1.5999999999999996</v>
      </c>
      <c r="H22">
        <v>11.17</v>
      </c>
      <c r="I22">
        <f t="shared" si="0"/>
        <v>0.5928999999999993</v>
      </c>
      <c r="J22">
        <f t="shared" si="5"/>
        <v>-0.8300000000000001</v>
      </c>
      <c r="K22">
        <v>10.87</v>
      </c>
      <c r="L22">
        <f t="shared" si="1"/>
        <v>0.22089999999999893</v>
      </c>
      <c r="M22">
        <f t="shared" si="6"/>
        <v>-1.1300000000000008</v>
      </c>
      <c r="N22">
        <v>10.25</v>
      </c>
      <c r="O22">
        <f t="shared" si="2"/>
        <v>0.022500000000000107</v>
      </c>
      <c r="P22">
        <f t="shared" si="3"/>
        <v>-1.75</v>
      </c>
    </row>
    <row r="23" spans="1:16" ht="15">
      <c r="A23" t="s">
        <v>243</v>
      </c>
      <c r="B23" t="s">
        <v>28</v>
      </c>
      <c r="C23" t="s">
        <v>51</v>
      </c>
      <c r="D23" t="s">
        <v>52</v>
      </c>
      <c r="E23">
        <v>4.5</v>
      </c>
      <c r="F23">
        <v>4.4</v>
      </c>
      <c r="G23">
        <f t="shared" si="4"/>
        <v>0.09999999999999964</v>
      </c>
      <c r="H23">
        <v>7.67</v>
      </c>
      <c r="I23">
        <f t="shared" si="0"/>
        <v>10.0489</v>
      </c>
      <c r="J23">
        <f t="shared" si="5"/>
        <v>3.2699999999999996</v>
      </c>
      <c r="K23">
        <v>6.24</v>
      </c>
      <c r="L23">
        <f t="shared" si="1"/>
        <v>3.027600000000001</v>
      </c>
      <c r="M23">
        <f t="shared" si="6"/>
        <v>1.8399999999999999</v>
      </c>
      <c r="N23">
        <v>6.98</v>
      </c>
      <c r="O23">
        <f t="shared" si="2"/>
        <v>6.150400000000002</v>
      </c>
      <c r="P23">
        <f t="shared" si="3"/>
        <v>2.58</v>
      </c>
    </row>
    <row r="24" spans="1:16" ht="15">
      <c r="A24" t="s">
        <v>243</v>
      </c>
      <c r="B24">
        <v>6.8</v>
      </c>
      <c r="C24" t="s">
        <v>56</v>
      </c>
      <c r="D24" t="s">
        <v>57</v>
      </c>
      <c r="E24">
        <v>6.8</v>
      </c>
      <c r="F24">
        <v>4</v>
      </c>
      <c r="G24">
        <f t="shared" si="4"/>
        <v>2.8</v>
      </c>
      <c r="H24">
        <v>8.86</v>
      </c>
      <c r="I24">
        <f t="shared" si="0"/>
        <v>4.243599999999998</v>
      </c>
      <c r="J24">
        <f t="shared" si="5"/>
        <v>4.859999999999999</v>
      </c>
      <c r="K24">
        <v>7.3</v>
      </c>
      <c r="L24">
        <f t="shared" si="1"/>
        <v>0.25</v>
      </c>
      <c r="M24">
        <f t="shared" si="6"/>
        <v>3.3</v>
      </c>
      <c r="N24">
        <v>7.74</v>
      </c>
      <c r="O24">
        <f t="shared" si="2"/>
        <v>0.8836000000000007</v>
      </c>
      <c r="P24">
        <f t="shared" si="3"/>
        <v>3.74</v>
      </c>
    </row>
    <row r="25" spans="1:16" ht="15">
      <c r="A25" t="s">
        <v>243</v>
      </c>
      <c r="B25" t="s">
        <v>60</v>
      </c>
      <c r="C25" t="s">
        <v>58</v>
      </c>
      <c r="D25" t="s">
        <v>59</v>
      </c>
      <c r="E25">
        <v>4</v>
      </c>
      <c r="F25">
        <v>4</v>
      </c>
      <c r="G25">
        <f t="shared" si="4"/>
        <v>0</v>
      </c>
      <c r="H25">
        <v>7.26</v>
      </c>
      <c r="I25">
        <f t="shared" si="0"/>
        <v>10.6276</v>
      </c>
      <c r="J25">
        <f t="shared" si="5"/>
        <v>3.26</v>
      </c>
      <c r="K25">
        <v>7.37</v>
      </c>
      <c r="L25">
        <f t="shared" si="1"/>
        <v>11.356900000000001</v>
      </c>
      <c r="M25">
        <f t="shared" si="6"/>
        <v>3.37</v>
      </c>
      <c r="N25">
        <v>7</v>
      </c>
      <c r="O25">
        <f t="shared" si="2"/>
        <v>9</v>
      </c>
      <c r="P25">
        <f t="shared" si="3"/>
        <v>3</v>
      </c>
    </row>
    <row r="26" spans="1:16" ht="15">
      <c r="A26" t="s">
        <v>243</v>
      </c>
      <c r="B26">
        <v>6.4</v>
      </c>
      <c r="C26" t="s">
        <v>61</v>
      </c>
      <c r="D26" t="s">
        <v>62</v>
      </c>
      <c r="E26">
        <v>6.4</v>
      </c>
      <c r="F26">
        <v>4.4</v>
      </c>
      <c r="G26">
        <f t="shared" si="4"/>
        <v>2</v>
      </c>
      <c r="H26">
        <v>8.24</v>
      </c>
      <c r="I26">
        <f t="shared" si="0"/>
        <v>3.3855999999999993</v>
      </c>
      <c r="J26">
        <f t="shared" si="5"/>
        <v>3.84</v>
      </c>
      <c r="K26">
        <v>7.04</v>
      </c>
      <c r="L26">
        <f t="shared" si="1"/>
        <v>0.4095999999999996</v>
      </c>
      <c r="M26">
        <f t="shared" si="6"/>
        <v>2.6399999999999997</v>
      </c>
      <c r="N26">
        <v>8.38</v>
      </c>
      <c r="O26">
        <f t="shared" si="2"/>
        <v>3.9204000000000017</v>
      </c>
      <c r="P26">
        <f t="shared" si="3"/>
        <v>3.9800000000000004</v>
      </c>
    </row>
    <row r="27" spans="1:16" ht="15">
      <c r="A27" t="s">
        <v>243</v>
      </c>
      <c r="B27" t="s">
        <v>7</v>
      </c>
      <c r="C27" t="s">
        <v>63</v>
      </c>
      <c r="D27" t="s">
        <v>64</v>
      </c>
      <c r="E27">
        <v>10.4</v>
      </c>
      <c r="F27">
        <v>12</v>
      </c>
      <c r="G27">
        <f t="shared" si="4"/>
        <v>-1.5999999999999996</v>
      </c>
      <c r="H27">
        <v>11.11</v>
      </c>
      <c r="I27">
        <f t="shared" si="0"/>
        <v>0.5040999999999987</v>
      </c>
      <c r="J27">
        <f t="shared" si="5"/>
        <v>-0.8900000000000006</v>
      </c>
      <c r="K27">
        <v>11.21</v>
      </c>
      <c r="L27">
        <f t="shared" si="1"/>
        <v>0.6561000000000008</v>
      </c>
      <c r="M27">
        <f t="shared" si="6"/>
        <v>-0.7899999999999991</v>
      </c>
      <c r="N27">
        <v>8.84</v>
      </c>
      <c r="O27">
        <f t="shared" si="2"/>
        <v>2.4336000000000015</v>
      </c>
      <c r="P27">
        <f t="shared" si="3"/>
        <v>-3.16</v>
      </c>
    </row>
    <row r="28" spans="1:16" ht="15">
      <c r="A28" t="s">
        <v>243</v>
      </c>
      <c r="B28">
        <v>6.9</v>
      </c>
      <c r="C28" t="s">
        <v>65</v>
      </c>
      <c r="D28" t="s">
        <v>66</v>
      </c>
      <c r="E28">
        <v>6.9</v>
      </c>
      <c r="F28">
        <v>4</v>
      </c>
      <c r="G28">
        <f t="shared" si="4"/>
        <v>2.9000000000000004</v>
      </c>
      <c r="H28">
        <v>7.34</v>
      </c>
      <c r="I28">
        <f t="shared" si="0"/>
        <v>0.19359999999999955</v>
      </c>
      <c r="J28">
        <f t="shared" si="5"/>
        <v>3.34</v>
      </c>
      <c r="K28">
        <v>7.74</v>
      </c>
      <c r="L28">
        <f t="shared" si="1"/>
        <v>0.7055999999999998</v>
      </c>
      <c r="M28">
        <f t="shared" si="6"/>
        <v>3.74</v>
      </c>
      <c r="N28">
        <v>8.41</v>
      </c>
      <c r="O28">
        <f t="shared" si="2"/>
        <v>2.2800999999999996</v>
      </c>
      <c r="P28">
        <f t="shared" si="3"/>
        <v>4.41</v>
      </c>
    </row>
    <row r="29" spans="1:16" ht="15">
      <c r="A29" t="s">
        <v>243</v>
      </c>
      <c r="B29">
        <v>6.8</v>
      </c>
      <c r="C29" t="s">
        <v>67</v>
      </c>
      <c r="D29" t="s">
        <v>68</v>
      </c>
      <c r="E29">
        <v>6.8</v>
      </c>
      <c r="F29">
        <v>4</v>
      </c>
      <c r="G29">
        <f t="shared" si="4"/>
        <v>2.8</v>
      </c>
      <c r="H29">
        <v>7.31</v>
      </c>
      <c r="I29">
        <f t="shared" si="0"/>
        <v>0.2600999999999998</v>
      </c>
      <c r="J29">
        <f t="shared" si="5"/>
        <v>3.3099999999999996</v>
      </c>
      <c r="K29">
        <v>7.45</v>
      </c>
      <c r="L29">
        <f t="shared" si="1"/>
        <v>0.4225000000000005</v>
      </c>
      <c r="M29">
        <f t="shared" si="6"/>
        <v>3.45</v>
      </c>
      <c r="N29">
        <v>7.91</v>
      </c>
      <c r="O29">
        <f t="shared" si="2"/>
        <v>1.2321000000000006</v>
      </c>
      <c r="P29">
        <f t="shared" si="3"/>
        <v>3.91</v>
      </c>
    </row>
    <row r="30" spans="1:16" ht="15">
      <c r="A30" t="s">
        <v>243</v>
      </c>
      <c r="B30" t="s">
        <v>7</v>
      </c>
      <c r="C30" t="s">
        <v>69</v>
      </c>
      <c r="D30" t="s">
        <v>70</v>
      </c>
      <c r="E30">
        <v>10.4</v>
      </c>
      <c r="F30">
        <v>12</v>
      </c>
      <c r="G30">
        <f t="shared" si="4"/>
        <v>-1.5999999999999996</v>
      </c>
      <c r="H30">
        <v>9.44</v>
      </c>
      <c r="I30">
        <f t="shared" si="0"/>
        <v>0.9216000000000016</v>
      </c>
      <c r="J30">
        <f t="shared" si="5"/>
        <v>-2.5600000000000005</v>
      </c>
      <c r="K30">
        <v>13.28</v>
      </c>
      <c r="L30">
        <f t="shared" si="1"/>
        <v>8.294399999999994</v>
      </c>
      <c r="M30">
        <f t="shared" si="6"/>
        <v>1.2799999999999994</v>
      </c>
      <c r="N30">
        <v>8.53</v>
      </c>
      <c r="O30">
        <f t="shared" si="2"/>
        <v>3.4969000000000037</v>
      </c>
      <c r="P30">
        <f t="shared" si="3"/>
        <v>-3.4700000000000006</v>
      </c>
    </row>
    <row r="31" spans="1:16" ht="15">
      <c r="A31" t="s">
        <v>243</v>
      </c>
      <c r="B31">
        <v>8.9</v>
      </c>
      <c r="C31" t="s">
        <v>75</v>
      </c>
      <c r="D31" t="s">
        <v>76</v>
      </c>
      <c r="E31">
        <v>8.9</v>
      </c>
      <c r="F31">
        <v>4.4</v>
      </c>
      <c r="G31">
        <f t="shared" si="4"/>
        <v>4.5</v>
      </c>
      <c r="H31">
        <v>9.85</v>
      </c>
      <c r="I31">
        <f t="shared" si="0"/>
        <v>0.9024999999999986</v>
      </c>
      <c r="J31">
        <f t="shared" si="5"/>
        <v>5.449999999999999</v>
      </c>
      <c r="K31">
        <v>9.72</v>
      </c>
      <c r="L31">
        <f t="shared" si="1"/>
        <v>0.6724000000000004</v>
      </c>
      <c r="M31">
        <f t="shared" si="6"/>
        <v>5.32</v>
      </c>
      <c r="N31">
        <v>8.58</v>
      </c>
      <c r="O31">
        <f t="shared" si="2"/>
        <v>0.10240000000000019</v>
      </c>
      <c r="P31">
        <f t="shared" si="3"/>
        <v>4.18</v>
      </c>
    </row>
    <row r="32" spans="1:16" ht="15">
      <c r="A32" t="s">
        <v>243</v>
      </c>
      <c r="B32">
        <v>5.2</v>
      </c>
      <c r="C32" t="s">
        <v>77</v>
      </c>
      <c r="D32" t="s">
        <v>78</v>
      </c>
      <c r="E32">
        <v>5.2</v>
      </c>
      <c r="F32">
        <v>4.4</v>
      </c>
      <c r="G32">
        <f t="shared" si="4"/>
        <v>0.7999999999999998</v>
      </c>
      <c r="H32">
        <v>9.73</v>
      </c>
      <c r="I32">
        <f t="shared" si="0"/>
        <v>20.5209</v>
      </c>
      <c r="J32">
        <f t="shared" si="5"/>
        <v>5.33</v>
      </c>
      <c r="K32">
        <v>9.24</v>
      </c>
      <c r="L32">
        <f t="shared" si="1"/>
        <v>16.3216</v>
      </c>
      <c r="M32">
        <f t="shared" si="6"/>
        <v>4.84</v>
      </c>
      <c r="N32">
        <v>8.01</v>
      </c>
      <c r="O32">
        <f t="shared" si="2"/>
        <v>7.896099999999998</v>
      </c>
      <c r="P32">
        <f t="shared" si="3"/>
        <v>3.6099999999999994</v>
      </c>
    </row>
    <row r="33" spans="1:16" ht="15">
      <c r="A33" t="s">
        <v>243</v>
      </c>
      <c r="B33">
        <v>7.6</v>
      </c>
      <c r="C33" t="s">
        <v>79</v>
      </c>
      <c r="D33" t="s">
        <v>80</v>
      </c>
      <c r="E33">
        <v>7.6</v>
      </c>
      <c r="F33">
        <v>4</v>
      </c>
      <c r="G33">
        <f t="shared" si="4"/>
        <v>3.5999999999999996</v>
      </c>
      <c r="H33">
        <v>8.27</v>
      </c>
      <c r="I33">
        <f t="shared" si="0"/>
        <v>0.4488999999999999</v>
      </c>
      <c r="J33">
        <f t="shared" si="5"/>
        <v>4.27</v>
      </c>
      <c r="K33">
        <v>8.12</v>
      </c>
      <c r="L33">
        <f t="shared" si="1"/>
        <v>0.27039999999999953</v>
      </c>
      <c r="M33">
        <f t="shared" si="6"/>
        <v>4.119999999999999</v>
      </c>
      <c r="N33">
        <v>8.1</v>
      </c>
      <c r="O33">
        <f t="shared" si="2"/>
        <v>0.25</v>
      </c>
      <c r="P33">
        <f t="shared" si="3"/>
        <v>4.1</v>
      </c>
    </row>
    <row r="34" spans="1:16" ht="15">
      <c r="A34" t="s">
        <v>243</v>
      </c>
      <c r="B34">
        <v>7.7</v>
      </c>
      <c r="C34" t="s">
        <v>81</v>
      </c>
      <c r="D34" t="s">
        <v>82</v>
      </c>
      <c r="E34">
        <v>7.7</v>
      </c>
      <c r="F34">
        <v>4.4</v>
      </c>
      <c r="G34">
        <f t="shared" si="4"/>
        <v>3.3</v>
      </c>
      <c r="H34">
        <v>9.61</v>
      </c>
      <c r="I34">
        <f t="shared" si="0"/>
        <v>3.6480999999999972</v>
      </c>
      <c r="J34">
        <f t="shared" si="5"/>
        <v>5.209999999999999</v>
      </c>
      <c r="K34">
        <v>6.76</v>
      </c>
      <c r="L34">
        <f t="shared" si="1"/>
        <v>0.8836000000000007</v>
      </c>
      <c r="M34">
        <f t="shared" si="6"/>
        <v>2.3599999999999994</v>
      </c>
      <c r="N34">
        <v>8.13</v>
      </c>
      <c r="O34">
        <f t="shared" si="2"/>
        <v>0.1849000000000005</v>
      </c>
      <c r="P34">
        <f t="shared" si="3"/>
        <v>3.7300000000000004</v>
      </c>
    </row>
    <row r="35" spans="1:16" ht="15">
      <c r="A35" t="s">
        <v>243</v>
      </c>
      <c r="B35" t="s">
        <v>7</v>
      </c>
      <c r="C35" t="s">
        <v>83</v>
      </c>
      <c r="D35" t="s">
        <v>84</v>
      </c>
      <c r="E35">
        <v>10.4</v>
      </c>
      <c r="F35">
        <v>10.4</v>
      </c>
      <c r="G35">
        <f t="shared" si="4"/>
        <v>0</v>
      </c>
      <c r="H35">
        <v>8.51</v>
      </c>
      <c r="I35">
        <f t="shared" si="0"/>
        <v>3.572100000000002</v>
      </c>
      <c r="J35">
        <f t="shared" si="5"/>
        <v>-1.8900000000000006</v>
      </c>
      <c r="K35">
        <v>10.52</v>
      </c>
      <c r="L35">
        <f t="shared" si="1"/>
        <v>0.014399999999999812</v>
      </c>
      <c r="M35">
        <f t="shared" si="6"/>
        <v>0.11999999999999922</v>
      </c>
      <c r="N35">
        <v>6.86</v>
      </c>
      <c r="O35">
        <f t="shared" si="2"/>
        <v>12.531600000000001</v>
      </c>
      <c r="P35">
        <f t="shared" si="3"/>
        <v>-3.54</v>
      </c>
    </row>
    <row r="36" spans="1:16" ht="15">
      <c r="A36" t="s">
        <v>243</v>
      </c>
      <c r="B36">
        <v>7.8</v>
      </c>
      <c r="C36" t="s">
        <v>85</v>
      </c>
      <c r="D36" t="s">
        <v>86</v>
      </c>
      <c r="E36">
        <v>7.8</v>
      </c>
      <c r="F36">
        <v>4</v>
      </c>
      <c r="G36">
        <f t="shared" si="4"/>
        <v>3.8</v>
      </c>
      <c r="H36">
        <v>7</v>
      </c>
      <c r="I36">
        <f aca="true" t="shared" si="7" ref="I36:I67">(H36-E36)*(H36-E36)</f>
        <v>0.6399999999999997</v>
      </c>
      <c r="J36">
        <f t="shared" si="5"/>
        <v>3</v>
      </c>
      <c r="K36">
        <v>7.51</v>
      </c>
      <c r="L36">
        <f aca="true" t="shared" si="8" ref="L36:L67">(K36-E36)*(K36-E36)</f>
        <v>0.08410000000000002</v>
      </c>
      <c r="M36">
        <f t="shared" si="6"/>
        <v>3.51</v>
      </c>
      <c r="N36">
        <v>7.46</v>
      </c>
      <c r="O36">
        <f aca="true" t="shared" si="9" ref="O36:O67">(N36-E36)*(N36-E36)</f>
        <v>0.1155999999999999</v>
      </c>
      <c r="P36">
        <f aca="true" t="shared" si="10" ref="P36:P67">N36-F36</f>
        <v>3.46</v>
      </c>
    </row>
    <row r="37" spans="1:16" ht="15">
      <c r="A37" t="s">
        <v>243</v>
      </c>
      <c r="B37">
        <v>8.2</v>
      </c>
      <c r="C37" t="s">
        <v>91</v>
      </c>
      <c r="D37" t="s">
        <v>92</v>
      </c>
      <c r="E37">
        <v>8.2</v>
      </c>
      <c r="F37">
        <v>4.4</v>
      </c>
      <c r="G37">
        <f t="shared" si="4"/>
        <v>3.799999999999999</v>
      </c>
      <c r="H37">
        <v>9.28</v>
      </c>
      <c r="I37">
        <f t="shared" si="7"/>
        <v>1.1664</v>
      </c>
      <c r="J37">
        <f t="shared" si="5"/>
        <v>4.879999999999999</v>
      </c>
      <c r="K37">
        <v>8.89</v>
      </c>
      <c r="L37">
        <f t="shared" si="8"/>
        <v>0.47610000000000174</v>
      </c>
      <c r="M37">
        <f t="shared" si="6"/>
        <v>4.49</v>
      </c>
      <c r="N37">
        <v>8.67</v>
      </c>
      <c r="O37">
        <f t="shared" si="9"/>
        <v>0.2209000000000006</v>
      </c>
      <c r="P37">
        <f t="shared" si="10"/>
        <v>4.27</v>
      </c>
    </row>
    <row r="38" spans="1:16" ht="15">
      <c r="A38" t="s">
        <v>243</v>
      </c>
      <c r="B38">
        <v>7.5</v>
      </c>
      <c r="C38" t="s">
        <v>93</v>
      </c>
      <c r="D38" t="s">
        <v>94</v>
      </c>
      <c r="E38">
        <v>7.5</v>
      </c>
      <c r="F38">
        <v>4</v>
      </c>
      <c r="G38">
        <f t="shared" si="4"/>
        <v>3.5</v>
      </c>
      <c r="H38">
        <v>8.03</v>
      </c>
      <c r="I38">
        <f t="shared" si="7"/>
        <v>0.2808999999999993</v>
      </c>
      <c r="J38">
        <f t="shared" si="5"/>
        <v>4.029999999999999</v>
      </c>
      <c r="K38">
        <v>8.04</v>
      </c>
      <c r="L38">
        <f t="shared" si="8"/>
        <v>0.2915999999999991</v>
      </c>
      <c r="M38">
        <f t="shared" si="6"/>
        <v>4.039999999999999</v>
      </c>
      <c r="N38">
        <v>8.13</v>
      </c>
      <c r="O38">
        <f t="shared" si="9"/>
        <v>0.396900000000001</v>
      </c>
      <c r="P38">
        <f t="shared" si="10"/>
        <v>4.130000000000001</v>
      </c>
    </row>
    <row r="39" spans="1:16" ht="15">
      <c r="A39" t="s">
        <v>243</v>
      </c>
      <c r="B39">
        <v>7.6</v>
      </c>
      <c r="C39" t="s">
        <v>97</v>
      </c>
      <c r="D39" t="s">
        <v>98</v>
      </c>
      <c r="E39">
        <v>7.6</v>
      </c>
      <c r="F39">
        <v>4.4</v>
      </c>
      <c r="G39">
        <f t="shared" si="4"/>
        <v>3.1999999999999993</v>
      </c>
      <c r="H39">
        <v>6.94</v>
      </c>
      <c r="I39">
        <f t="shared" si="7"/>
        <v>0.435599999999999</v>
      </c>
      <c r="J39">
        <f t="shared" si="5"/>
        <v>2.54</v>
      </c>
      <c r="K39">
        <v>6.22</v>
      </c>
      <c r="L39">
        <f t="shared" si="8"/>
        <v>1.9043999999999996</v>
      </c>
      <c r="M39">
        <f t="shared" si="6"/>
        <v>1.8199999999999994</v>
      </c>
      <c r="N39">
        <v>8.61</v>
      </c>
      <c r="O39">
        <f t="shared" si="9"/>
        <v>1.0200999999999996</v>
      </c>
      <c r="P39">
        <f t="shared" si="10"/>
        <v>4.209999999999999</v>
      </c>
    </row>
    <row r="40" spans="1:16" ht="15">
      <c r="A40" t="s">
        <v>243</v>
      </c>
      <c r="B40" t="s">
        <v>7</v>
      </c>
      <c r="C40" t="s">
        <v>101</v>
      </c>
      <c r="D40" t="s">
        <v>102</v>
      </c>
      <c r="E40">
        <v>10.4</v>
      </c>
      <c r="F40">
        <v>12</v>
      </c>
      <c r="G40">
        <f t="shared" si="4"/>
        <v>-1.5999999999999996</v>
      </c>
      <c r="H40">
        <v>10.33</v>
      </c>
      <c r="I40">
        <f t="shared" si="7"/>
        <v>0.00490000000000004</v>
      </c>
      <c r="J40">
        <f t="shared" si="5"/>
        <v>-1.67</v>
      </c>
      <c r="K40">
        <v>10.56</v>
      </c>
      <c r="L40">
        <f t="shared" si="8"/>
        <v>0.025600000000000046</v>
      </c>
      <c r="M40">
        <f t="shared" si="6"/>
        <v>-1.4399999999999995</v>
      </c>
      <c r="N40">
        <v>8.64</v>
      </c>
      <c r="O40">
        <f t="shared" si="9"/>
        <v>3.0975999999999995</v>
      </c>
      <c r="P40">
        <f t="shared" si="10"/>
        <v>-3.3599999999999994</v>
      </c>
    </row>
    <row r="41" spans="1:16" ht="15">
      <c r="A41" t="s">
        <v>243</v>
      </c>
      <c r="B41">
        <v>8.6</v>
      </c>
      <c r="C41" t="s">
        <v>103</v>
      </c>
      <c r="D41" t="s">
        <v>104</v>
      </c>
      <c r="E41">
        <v>8.6</v>
      </c>
      <c r="F41">
        <v>10.4</v>
      </c>
      <c r="G41">
        <f t="shared" si="4"/>
        <v>-1.8000000000000007</v>
      </c>
      <c r="H41">
        <v>5.81</v>
      </c>
      <c r="I41">
        <f t="shared" si="7"/>
        <v>7.7841000000000005</v>
      </c>
      <c r="J41">
        <f t="shared" si="5"/>
        <v>-4.590000000000001</v>
      </c>
      <c r="K41">
        <v>7.82</v>
      </c>
      <c r="L41">
        <f t="shared" si="8"/>
        <v>0.608399999999999</v>
      </c>
      <c r="M41">
        <f t="shared" si="6"/>
        <v>-2.58</v>
      </c>
      <c r="N41">
        <v>6.33</v>
      </c>
      <c r="O41">
        <f t="shared" si="9"/>
        <v>5.152899999999998</v>
      </c>
      <c r="P41">
        <f t="shared" si="10"/>
        <v>-4.07</v>
      </c>
    </row>
    <row r="42" spans="1:16" ht="15">
      <c r="A42" t="s">
        <v>243</v>
      </c>
      <c r="B42">
        <v>10.4</v>
      </c>
      <c r="C42" t="s">
        <v>105</v>
      </c>
      <c r="D42" t="s">
        <v>106</v>
      </c>
      <c r="E42">
        <v>10.4</v>
      </c>
      <c r="F42">
        <v>10.4</v>
      </c>
      <c r="G42">
        <f t="shared" si="4"/>
        <v>0</v>
      </c>
      <c r="H42">
        <v>8.02</v>
      </c>
      <c r="I42">
        <f t="shared" si="7"/>
        <v>5.664400000000004</v>
      </c>
      <c r="J42">
        <f t="shared" si="5"/>
        <v>-2.380000000000001</v>
      </c>
      <c r="K42">
        <v>9.94</v>
      </c>
      <c r="L42">
        <f t="shared" si="8"/>
        <v>0.2116000000000008</v>
      </c>
      <c r="M42">
        <f t="shared" si="6"/>
        <v>-0.46000000000000085</v>
      </c>
      <c r="N42">
        <v>6.9</v>
      </c>
      <c r="O42">
        <f t="shared" si="9"/>
        <v>12.25</v>
      </c>
      <c r="P42">
        <f t="shared" si="10"/>
        <v>-3.5</v>
      </c>
    </row>
    <row r="43" spans="1:16" ht="15">
      <c r="A43" t="s">
        <v>243</v>
      </c>
      <c r="B43">
        <v>8.7</v>
      </c>
      <c r="C43" t="s">
        <v>107</v>
      </c>
      <c r="D43" t="s">
        <v>108</v>
      </c>
      <c r="E43">
        <v>8.7</v>
      </c>
      <c r="F43">
        <v>4.4</v>
      </c>
      <c r="G43">
        <f t="shared" si="4"/>
        <v>4.299999999999999</v>
      </c>
      <c r="H43">
        <v>8.9</v>
      </c>
      <c r="I43">
        <f t="shared" si="7"/>
        <v>0.040000000000000424</v>
      </c>
      <c r="J43">
        <f t="shared" si="5"/>
        <v>4.5</v>
      </c>
      <c r="K43">
        <v>9.2</v>
      </c>
      <c r="L43">
        <f t="shared" si="8"/>
        <v>0.25</v>
      </c>
      <c r="M43">
        <f t="shared" si="6"/>
        <v>4.799999999999999</v>
      </c>
      <c r="N43">
        <v>8.47</v>
      </c>
      <c r="O43">
        <f t="shared" si="9"/>
        <v>0.05289999999999938</v>
      </c>
      <c r="P43">
        <f t="shared" si="10"/>
        <v>4.07</v>
      </c>
    </row>
    <row r="44" spans="1:16" ht="15">
      <c r="A44" t="s">
        <v>243</v>
      </c>
      <c r="B44">
        <v>7.1</v>
      </c>
      <c r="C44" t="s">
        <v>111</v>
      </c>
      <c r="D44" t="s">
        <v>112</v>
      </c>
      <c r="E44">
        <v>7.1</v>
      </c>
      <c r="F44">
        <v>4.4</v>
      </c>
      <c r="G44">
        <f t="shared" si="4"/>
        <v>2.6999999999999993</v>
      </c>
      <c r="H44">
        <v>8.27</v>
      </c>
      <c r="I44">
        <f t="shared" si="7"/>
        <v>1.3688999999999998</v>
      </c>
      <c r="J44">
        <f t="shared" si="5"/>
        <v>3.869999999999999</v>
      </c>
      <c r="K44">
        <v>8.27</v>
      </c>
      <c r="L44">
        <f t="shared" si="8"/>
        <v>1.3688999999999998</v>
      </c>
      <c r="M44">
        <f t="shared" si="6"/>
        <v>3.869999999999999</v>
      </c>
      <c r="N44">
        <v>8.66</v>
      </c>
      <c r="O44">
        <f t="shared" si="9"/>
        <v>2.4336000000000015</v>
      </c>
      <c r="P44">
        <f t="shared" si="10"/>
        <v>4.26</v>
      </c>
    </row>
    <row r="45" spans="1:16" ht="15">
      <c r="A45" t="s">
        <v>243</v>
      </c>
      <c r="B45">
        <v>7</v>
      </c>
      <c r="C45" t="s">
        <v>115</v>
      </c>
      <c r="D45" t="s">
        <v>116</v>
      </c>
      <c r="E45">
        <v>7</v>
      </c>
      <c r="F45">
        <v>4</v>
      </c>
      <c r="G45">
        <f t="shared" si="4"/>
        <v>3</v>
      </c>
      <c r="H45">
        <v>6.36</v>
      </c>
      <c r="I45">
        <f t="shared" si="7"/>
        <v>0.4095999999999996</v>
      </c>
      <c r="J45">
        <f t="shared" si="5"/>
        <v>2.3600000000000003</v>
      </c>
      <c r="K45">
        <v>6.58</v>
      </c>
      <c r="L45">
        <f t="shared" si="8"/>
        <v>0.17639999999999995</v>
      </c>
      <c r="M45">
        <f t="shared" si="6"/>
        <v>2.58</v>
      </c>
      <c r="N45">
        <v>6.57</v>
      </c>
      <c r="O45">
        <f t="shared" si="9"/>
        <v>0.18489999999999976</v>
      </c>
      <c r="P45">
        <f t="shared" si="10"/>
        <v>2.5700000000000003</v>
      </c>
    </row>
    <row r="46" spans="1:16" ht="15">
      <c r="A46" t="s">
        <v>243</v>
      </c>
      <c r="B46">
        <v>7</v>
      </c>
      <c r="C46" t="s">
        <v>117</v>
      </c>
      <c r="D46" t="s">
        <v>118</v>
      </c>
      <c r="E46">
        <v>7</v>
      </c>
      <c r="F46">
        <v>4.4</v>
      </c>
      <c r="G46">
        <f t="shared" si="4"/>
        <v>2.5999999999999996</v>
      </c>
      <c r="H46">
        <v>8.76</v>
      </c>
      <c r="I46">
        <f t="shared" si="7"/>
        <v>3.0975999999999995</v>
      </c>
      <c r="J46">
        <f t="shared" si="5"/>
        <v>4.359999999999999</v>
      </c>
      <c r="K46">
        <v>8.08</v>
      </c>
      <c r="L46">
        <f t="shared" si="8"/>
        <v>1.1664</v>
      </c>
      <c r="M46">
        <f t="shared" si="6"/>
        <v>3.6799999999999997</v>
      </c>
      <c r="N46">
        <v>8.09</v>
      </c>
      <c r="O46">
        <f t="shared" si="9"/>
        <v>1.1880999999999997</v>
      </c>
      <c r="P46">
        <f t="shared" si="10"/>
        <v>3.6899999999999995</v>
      </c>
    </row>
    <row r="47" spans="1:16" ht="15">
      <c r="A47" t="s">
        <v>243</v>
      </c>
      <c r="B47">
        <v>7.5</v>
      </c>
      <c r="C47" t="s">
        <v>119</v>
      </c>
      <c r="D47" t="s">
        <v>120</v>
      </c>
      <c r="E47">
        <v>7.5</v>
      </c>
      <c r="F47">
        <v>4</v>
      </c>
      <c r="G47">
        <f t="shared" si="4"/>
        <v>3.5</v>
      </c>
      <c r="H47">
        <v>7.17</v>
      </c>
      <c r="I47">
        <f t="shared" si="7"/>
        <v>0.10890000000000005</v>
      </c>
      <c r="J47">
        <f t="shared" si="5"/>
        <v>3.17</v>
      </c>
      <c r="K47">
        <v>14.12</v>
      </c>
      <c r="L47">
        <f t="shared" si="8"/>
        <v>43.82439999999999</v>
      </c>
      <c r="M47">
        <f t="shared" si="6"/>
        <v>10.12</v>
      </c>
      <c r="N47">
        <v>7.96</v>
      </c>
      <c r="O47">
        <f t="shared" si="9"/>
        <v>0.21159999999999995</v>
      </c>
      <c r="P47">
        <f t="shared" si="10"/>
        <v>3.96</v>
      </c>
    </row>
    <row r="48" spans="1:16" ht="15">
      <c r="A48" t="s">
        <v>243</v>
      </c>
      <c r="B48" t="s">
        <v>7</v>
      </c>
      <c r="C48" t="s">
        <v>121</v>
      </c>
      <c r="D48" t="s">
        <v>122</v>
      </c>
      <c r="E48">
        <v>10.4</v>
      </c>
      <c r="F48">
        <v>12</v>
      </c>
      <c r="G48">
        <f t="shared" si="4"/>
        <v>-1.5999999999999996</v>
      </c>
      <c r="H48">
        <v>10.37</v>
      </c>
      <c r="I48">
        <f t="shared" si="7"/>
        <v>0.0009000000000000682</v>
      </c>
      <c r="J48">
        <f t="shared" si="5"/>
        <v>-1.6300000000000008</v>
      </c>
      <c r="K48">
        <v>11.09</v>
      </c>
      <c r="L48">
        <f t="shared" si="8"/>
        <v>0.4760999999999993</v>
      </c>
      <c r="M48">
        <f t="shared" si="6"/>
        <v>-0.9100000000000001</v>
      </c>
      <c r="N48">
        <v>8.98</v>
      </c>
      <c r="O48">
        <f t="shared" si="9"/>
        <v>2.0164</v>
      </c>
      <c r="P48">
        <f t="shared" si="10"/>
        <v>-3.0199999999999996</v>
      </c>
    </row>
    <row r="49" spans="1:16" ht="15">
      <c r="A49" t="s">
        <v>243</v>
      </c>
      <c r="B49">
        <v>6.8</v>
      </c>
      <c r="C49" t="s">
        <v>123</v>
      </c>
      <c r="D49" t="s">
        <v>124</v>
      </c>
      <c r="E49">
        <v>6.8</v>
      </c>
      <c r="F49">
        <v>4</v>
      </c>
      <c r="G49">
        <f t="shared" si="4"/>
        <v>2.8</v>
      </c>
      <c r="H49">
        <v>9.1</v>
      </c>
      <c r="I49">
        <f t="shared" si="7"/>
        <v>5.289999999999999</v>
      </c>
      <c r="J49">
        <f t="shared" si="5"/>
        <v>5.1</v>
      </c>
      <c r="K49">
        <v>10.56</v>
      </c>
      <c r="L49">
        <f t="shared" si="8"/>
        <v>14.137600000000004</v>
      </c>
      <c r="M49">
        <f t="shared" si="6"/>
        <v>6.5600000000000005</v>
      </c>
      <c r="N49">
        <v>7.84</v>
      </c>
      <c r="O49">
        <f t="shared" si="9"/>
        <v>1.0816000000000001</v>
      </c>
      <c r="P49">
        <f t="shared" si="10"/>
        <v>3.84</v>
      </c>
    </row>
    <row r="50" spans="1:16" ht="15">
      <c r="A50" t="s">
        <v>243</v>
      </c>
      <c r="B50">
        <v>8.3</v>
      </c>
      <c r="C50" t="s">
        <v>127</v>
      </c>
      <c r="D50" t="s">
        <v>128</v>
      </c>
      <c r="E50">
        <v>8.3</v>
      </c>
      <c r="F50">
        <v>4</v>
      </c>
      <c r="G50">
        <f t="shared" si="4"/>
        <v>4.300000000000001</v>
      </c>
      <c r="H50">
        <v>7.81</v>
      </c>
      <c r="I50">
        <f t="shared" si="7"/>
        <v>0.2401000000000011</v>
      </c>
      <c r="J50">
        <f t="shared" si="5"/>
        <v>3.8099999999999996</v>
      </c>
      <c r="K50">
        <v>8</v>
      </c>
      <c r="L50">
        <f t="shared" si="8"/>
        <v>0.09000000000000043</v>
      </c>
      <c r="M50">
        <f t="shared" si="6"/>
        <v>4</v>
      </c>
      <c r="N50">
        <v>8.07</v>
      </c>
      <c r="O50">
        <f t="shared" si="9"/>
        <v>0.0529000000000002</v>
      </c>
      <c r="P50">
        <f t="shared" si="10"/>
        <v>4.07</v>
      </c>
    </row>
    <row r="51" spans="1:16" ht="15">
      <c r="A51" t="s">
        <v>243</v>
      </c>
      <c r="B51">
        <v>7.6</v>
      </c>
      <c r="C51" t="s">
        <v>129</v>
      </c>
      <c r="D51" t="s">
        <v>130</v>
      </c>
      <c r="E51">
        <v>7.6</v>
      </c>
      <c r="F51">
        <v>4</v>
      </c>
      <c r="G51">
        <f t="shared" si="4"/>
        <v>3.5999999999999996</v>
      </c>
      <c r="H51">
        <v>6.79</v>
      </c>
      <c r="I51">
        <f t="shared" si="7"/>
        <v>0.6560999999999994</v>
      </c>
      <c r="J51">
        <f t="shared" si="5"/>
        <v>2.79</v>
      </c>
      <c r="K51">
        <v>6.87</v>
      </c>
      <c r="L51">
        <f t="shared" si="8"/>
        <v>0.5328999999999994</v>
      </c>
      <c r="M51">
        <f t="shared" si="6"/>
        <v>2.87</v>
      </c>
      <c r="N51">
        <v>6.86</v>
      </c>
      <c r="O51">
        <f t="shared" si="9"/>
        <v>0.547599999999999</v>
      </c>
      <c r="P51">
        <f t="shared" si="10"/>
        <v>2.8600000000000003</v>
      </c>
    </row>
    <row r="52" spans="1:16" ht="15">
      <c r="A52" t="s">
        <v>243</v>
      </c>
      <c r="B52">
        <v>6.5</v>
      </c>
      <c r="C52" t="s">
        <v>131</v>
      </c>
      <c r="D52" t="s">
        <v>132</v>
      </c>
      <c r="E52">
        <v>6.5</v>
      </c>
      <c r="F52">
        <v>10.4</v>
      </c>
      <c r="G52">
        <f t="shared" si="4"/>
        <v>-3.9000000000000004</v>
      </c>
      <c r="H52">
        <v>6.49</v>
      </c>
      <c r="I52">
        <f t="shared" si="7"/>
        <v>9.999999999999574E-05</v>
      </c>
      <c r="J52">
        <f t="shared" si="5"/>
        <v>-3.91</v>
      </c>
      <c r="K52">
        <v>7.12</v>
      </c>
      <c r="L52">
        <f t="shared" si="8"/>
        <v>0.38440000000000013</v>
      </c>
      <c r="M52">
        <f t="shared" si="6"/>
        <v>-3.2800000000000002</v>
      </c>
      <c r="N52">
        <v>6.35</v>
      </c>
      <c r="O52">
        <f t="shared" si="9"/>
        <v>0.022500000000000107</v>
      </c>
      <c r="P52">
        <f t="shared" si="10"/>
        <v>-4.050000000000001</v>
      </c>
    </row>
    <row r="53" spans="1:16" ht="15">
      <c r="A53" t="s">
        <v>243</v>
      </c>
      <c r="B53" t="s">
        <v>7</v>
      </c>
      <c r="C53" t="s">
        <v>135</v>
      </c>
      <c r="D53" t="s">
        <v>136</v>
      </c>
      <c r="E53">
        <v>10.4</v>
      </c>
      <c r="F53">
        <v>12</v>
      </c>
      <c r="G53">
        <f t="shared" si="4"/>
        <v>-1.5999999999999996</v>
      </c>
      <c r="H53">
        <v>8.4</v>
      </c>
      <c r="I53">
        <f t="shared" si="7"/>
        <v>4</v>
      </c>
      <c r="J53">
        <f t="shared" si="5"/>
        <v>-3.5999999999999996</v>
      </c>
      <c r="K53">
        <v>10.72</v>
      </c>
      <c r="L53">
        <f t="shared" si="8"/>
        <v>0.10240000000000019</v>
      </c>
      <c r="M53">
        <f t="shared" si="6"/>
        <v>-1.2799999999999994</v>
      </c>
      <c r="N53">
        <v>8.82</v>
      </c>
      <c r="O53">
        <f t="shared" si="9"/>
        <v>2.4964000000000004</v>
      </c>
      <c r="P53">
        <f t="shared" si="10"/>
        <v>-3.1799999999999997</v>
      </c>
    </row>
    <row r="54" spans="1:16" ht="15">
      <c r="A54" t="s">
        <v>243</v>
      </c>
      <c r="B54" t="s">
        <v>7</v>
      </c>
      <c r="C54" t="s">
        <v>156</v>
      </c>
      <c r="D54" t="s">
        <v>157</v>
      </c>
      <c r="E54">
        <v>10.4</v>
      </c>
      <c r="F54">
        <v>12</v>
      </c>
      <c r="G54">
        <f t="shared" si="4"/>
        <v>-1.5999999999999996</v>
      </c>
      <c r="H54">
        <v>7.99</v>
      </c>
      <c r="I54">
        <f t="shared" si="7"/>
        <v>5.8081000000000005</v>
      </c>
      <c r="J54">
        <f t="shared" si="5"/>
        <v>-4.01</v>
      </c>
      <c r="K54">
        <v>8.31</v>
      </c>
      <c r="L54">
        <f t="shared" si="8"/>
        <v>4.368099999999999</v>
      </c>
      <c r="M54">
        <f t="shared" si="6"/>
        <v>-3.6899999999999995</v>
      </c>
      <c r="N54">
        <v>8.55</v>
      </c>
      <c r="O54">
        <f t="shared" si="9"/>
        <v>3.4224999999999985</v>
      </c>
      <c r="P54">
        <f t="shared" si="10"/>
        <v>-3.4499999999999993</v>
      </c>
    </row>
    <row r="55" spans="1:16" ht="15">
      <c r="A55" t="s">
        <v>243</v>
      </c>
      <c r="B55">
        <v>7.7</v>
      </c>
      <c r="C55" t="s">
        <v>158</v>
      </c>
      <c r="D55" t="s">
        <v>159</v>
      </c>
      <c r="E55">
        <v>7.7</v>
      </c>
      <c r="F55">
        <v>4.4</v>
      </c>
      <c r="G55">
        <f t="shared" si="4"/>
        <v>3.3</v>
      </c>
      <c r="H55">
        <v>9.6</v>
      </c>
      <c r="I55">
        <f t="shared" si="7"/>
        <v>3.609999999999998</v>
      </c>
      <c r="J55">
        <f t="shared" si="5"/>
        <v>5.199999999999999</v>
      </c>
      <c r="K55">
        <v>8.8</v>
      </c>
      <c r="L55">
        <f t="shared" si="8"/>
        <v>1.210000000000001</v>
      </c>
      <c r="M55">
        <f t="shared" si="6"/>
        <v>4.4</v>
      </c>
      <c r="N55">
        <v>8.54</v>
      </c>
      <c r="O55">
        <f t="shared" si="9"/>
        <v>0.7055999999999982</v>
      </c>
      <c r="P55">
        <f t="shared" si="10"/>
        <v>4.139999999999999</v>
      </c>
    </row>
    <row r="56" spans="1:16" ht="15">
      <c r="A56" t="s">
        <v>248</v>
      </c>
      <c r="B56" t="s">
        <v>7</v>
      </c>
      <c r="C56" t="s">
        <v>160</v>
      </c>
      <c r="D56" t="s">
        <v>161</v>
      </c>
      <c r="E56">
        <v>10.4</v>
      </c>
      <c r="F56">
        <v>10.4</v>
      </c>
      <c r="G56">
        <f t="shared" si="4"/>
        <v>0</v>
      </c>
      <c r="H56">
        <v>10.51</v>
      </c>
      <c r="I56">
        <f t="shared" si="7"/>
        <v>0.012099999999999875</v>
      </c>
      <c r="J56">
        <f t="shared" si="5"/>
        <v>0.10999999999999943</v>
      </c>
      <c r="K56">
        <v>10.44</v>
      </c>
      <c r="L56">
        <f t="shared" si="8"/>
        <v>0.0015999999999999318</v>
      </c>
      <c r="M56">
        <f t="shared" si="6"/>
        <v>0.03999999999999915</v>
      </c>
      <c r="N56">
        <v>7.44</v>
      </c>
      <c r="O56">
        <f t="shared" si="9"/>
        <v>8.7616</v>
      </c>
      <c r="P56">
        <f t="shared" si="10"/>
        <v>-2.96</v>
      </c>
    </row>
    <row r="57" spans="1:16" ht="15">
      <c r="A57" t="s">
        <v>243</v>
      </c>
      <c r="B57">
        <v>8.5</v>
      </c>
      <c r="C57" t="s">
        <v>162</v>
      </c>
      <c r="D57" t="s">
        <v>163</v>
      </c>
      <c r="E57">
        <v>8.5</v>
      </c>
      <c r="F57">
        <v>4</v>
      </c>
      <c r="G57">
        <f t="shared" si="4"/>
        <v>4.5</v>
      </c>
      <c r="H57">
        <v>8.5</v>
      </c>
      <c r="I57">
        <f t="shared" si="7"/>
        <v>0</v>
      </c>
      <c r="J57">
        <f t="shared" si="5"/>
        <v>4.5</v>
      </c>
      <c r="K57">
        <v>7.74</v>
      </c>
      <c r="L57">
        <f t="shared" si="8"/>
        <v>0.5775999999999997</v>
      </c>
      <c r="M57">
        <f t="shared" si="6"/>
        <v>3.74</v>
      </c>
      <c r="N57">
        <v>8.13</v>
      </c>
      <c r="O57">
        <f t="shared" si="9"/>
        <v>0.1368999999999994</v>
      </c>
      <c r="P57">
        <f t="shared" si="10"/>
        <v>4.130000000000001</v>
      </c>
    </row>
    <row r="58" spans="1:16" ht="15">
      <c r="A58" t="s">
        <v>243</v>
      </c>
      <c r="B58" t="s">
        <v>7</v>
      </c>
      <c r="C58" t="s">
        <v>164</v>
      </c>
      <c r="D58" t="s">
        <v>165</v>
      </c>
      <c r="E58">
        <v>10.4</v>
      </c>
      <c r="F58">
        <v>12</v>
      </c>
      <c r="G58">
        <f t="shared" si="4"/>
        <v>-1.5999999999999996</v>
      </c>
      <c r="H58">
        <v>11.09</v>
      </c>
      <c r="I58">
        <f t="shared" si="7"/>
        <v>0.4760999999999993</v>
      </c>
      <c r="J58">
        <f t="shared" si="5"/>
        <v>-0.9100000000000001</v>
      </c>
      <c r="K58">
        <v>10.76</v>
      </c>
      <c r="L58">
        <f t="shared" si="8"/>
        <v>0.1295999999999996</v>
      </c>
      <c r="M58">
        <f t="shared" si="6"/>
        <v>-1.2400000000000002</v>
      </c>
      <c r="N58">
        <v>8.65</v>
      </c>
      <c r="O58">
        <f t="shared" si="9"/>
        <v>3.0625</v>
      </c>
      <c r="P58">
        <f t="shared" si="10"/>
        <v>-3.3499999999999996</v>
      </c>
    </row>
    <row r="59" spans="1:16" ht="15">
      <c r="A59" t="s">
        <v>243</v>
      </c>
      <c r="B59">
        <v>7.3</v>
      </c>
      <c r="C59" t="s">
        <v>166</v>
      </c>
      <c r="D59" t="s">
        <v>167</v>
      </c>
      <c r="E59">
        <v>7.3</v>
      </c>
      <c r="F59">
        <v>4.4</v>
      </c>
      <c r="G59">
        <f t="shared" si="4"/>
        <v>2.8999999999999995</v>
      </c>
      <c r="H59">
        <v>8.11</v>
      </c>
      <c r="I59">
        <f t="shared" si="7"/>
        <v>0.6560999999999994</v>
      </c>
      <c r="J59">
        <f t="shared" si="5"/>
        <v>3.709999999999999</v>
      </c>
      <c r="K59">
        <v>7.85</v>
      </c>
      <c r="L59">
        <f t="shared" si="8"/>
        <v>0.3024999999999998</v>
      </c>
      <c r="M59">
        <f t="shared" si="6"/>
        <v>3.4499999999999993</v>
      </c>
      <c r="N59">
        <v>8.46</v>
      </c>
      <c r="O59">
        <f t="shared" si="9"/>
        <v>1.3456000000000023</v>
      </c>
      <c r="P59">
        <f t="shared" si="10"/>
        <v>4.0600000000000005</v>
      </c>
    </row>
    <row r="60" spans="1:16" ht="15">
      <c r="A60" t="s">
        <v>243</v>
      </c>
      <c r="B60">
        <v>7.9</v>
      </c>
      <c r="C60" t="s">
        <v>168</v>
      </c>
      <c r="D60" t="s">
        <v>169</v>
      </c>
      <c r="E60">
        <v>7.9</v>
      </c>
      <c r="F60">
        <v>4.4</v>
      </c>
      <c r="G60">
        <f t="shared" si="4"/>
        <v>3.5</v>
      </c>
      <c r="H60">
        <v>9.24</v>
      </c>
      <c r="I60">
        <f t="shared" si="7"/>
        <v>1.7955999999999996</v>
      </c>
      <c r="J60">
        <f t="shared" si="5"/>
        <v>4.84</v>
      </c>
      <c r="K60">
        <v>10.35</v>
      </c>
      <c r="L60">
        <f t="shared" si="8"/>
        <v>6.002499999999997</v>
      </c>
      <c r="M60">
        <f t="shared" si="6"/>
        <v>5.949999999999999</v>
      </c>
      <c r="N60">
        <v>8.63</v>
      </c>
      <c r="O60">
        <f t="shared" si="9"/>
        <v>0.5329000000000006</v>
      </c>
      <c r="P60">
        <f t="shared" si="10"/>
        <v>4.23</v>
      </c>
    </row>
    <row r="61" spans="1:16" ht="15">
      <c r="A61" t="s">
        <v>243</v>
      </c>
      <c r="B61">
        <v>9.4</v>
      </c>
      <c r="C61" t="s">
        <v>170</v>
      </c>
      <c r="D61" t="s">
        <v>171</v>
      </c>
      <c r="E61">
        <v>9.4</v>
      </c>
      <c r="F61">
        <v>4.4</v>
      </c>
      <c r="G61">
        <f t="shared" si="4"/>
        <v>5</v>
      </c>
      <c r="H61">
        <v>8.6</v>
      </c>
      <c r="I61">
        <f t="shared" si="7"/>
        <v>0.6400000000000011</v>
      </c>
      <c r="J61">
        <f t="shared" si="5"/>
        <v>4.199999999999999</v>
      </c>
      <c r="K61">
        <v>10.92</v>
      </c>
      <c r="L61">
        <f t="shared" si="8"/>
        <v>2.3103999999999987</v>
      </c>
      <c r="M61">
        <f t="shared" si="6"/>
        <v>6.52</v>
      </c>
      <c r="N61">
        <v>8.59</v>
      </c>
      <c r="O61">
        <f t="shared" si="9"/>
        <v>0.6561000000000008</v>
      </c>
      <c r="P61">
        <f t="shared" si="10"/>
        <v>4.1899999999999995</v>
      </c>
    </row>
    <row r="62" spans="1:16" ht="15">
      <c r="A62" t="s">
        <v>243</v>
      </c>
      <c r="B62">
        <v>8.1</v>
      </c>
      <c r="C62" t="s">
        <v>172</v>
      </c>
      <c r="D62" t="s">
        <v>173</v>
      </c>
      <c r="E62">
        <v>8.1</v>
      </c>
      <c r="F62">
        <v>4</v>
      </c>
      <c r="G62">
        <f t="shared" si="4"/>
        <v>4.1</v>
      </c>
      <c r="H62">
        <v>7.84</v>
      </c>
      <c r="I62">
        <f t="shared" si="7"/>
        <v>0.06759999999999988</v>
      </c>
      <c r="J62">
        <f t="shared" si="5"/>
        <v>3.84</v>
      </c>
      <c r="K62">
        <v>7.69</v>
      </c>
      <c r="L62">
        <f t="shared" si="8"/>
        <v>0.1680999999999994</v>
      </c>
      <c r="M62">
        <f t="shared" si="6"/>
        <v>3.6900000000000004</v>
      </c>
      <c r="N62">
        <v>7.98</v>
      </c>
      <c r="O62">
        <f t="shared" si="9"/>
        <v>0.014399999999999812</v>
      </c>
      <c r="P62">
        <f t="shared" si="10"/>
        <v>3.9800000000000004</v>
      </c>
    </row>
    <row r="63" spans="1:16" ht="15">
      <c r="A63" t="s">
        <v>243</v>
      </c>
      <c r="B63">
        <v>7</v>
      </c>
      <c r="C63" t="s">
        <v>174</v>
      </c>
      <c r="D63" t="s">
        <v>175</v>
      </c>
      <c r="E63">
        <v>7</v>
      </c>
      <c r="F63">
        <v>4</v>
      </c>
      <c r="G63">
        <f t="shared" si="4"/>
        <v>3</v>
      </c>
      <c r="H63">
        <v>7.56</v>
      </c>
      <c r="I63">
        <f t="shared" si="7"/>
        <v>0.31359999999999955</v>
      </c>
      <c r="J63">
        <f t="shared" si="5"/>
        <v>3.5599999999999996</v>
      </c>
      <c r="K63">
        <v>8.1</v>
      </c>
      <c r="L63">
        <f t="shared" si="8"/>
        <v>1.2099999999999993</v>
      </c>
      <c r="M63">
        <f t="shared" si="6"/>
        <v>4.1</v>
      </c>
      <c r="N63">
        <v>7.92</v>
      </c>
      <c r="O63">
        <f t="shared" si="9"/>
        <v>0.8463999999999998</v>
      </c>
      <c r="P63">
        <f t="shared" si="10"/>
        <v>3.92</v>
      </c>
    </row>
    <row r="64" spans="1:16" ht="15">
      <c r="A64" t="s">
        <v>243</v>
      </c>
      <c r="B64" t="s">
        <v>7</v>
      </c>
      <c r="C64" t="s">
        <v>176</v>
      </c>
      <c r="D64" t="s">
        <v>177</v>
      </c>
      <c r="E64">
        <v>10.4</v>
      </c>
      <c r="F64">
        <v>12</v>
      </c>
      <c r="G64">
        <f t="shared" si="4"/>
        <v>-1.5999999999999996</v>
      </c>
      <c r="H64">
        <v>9.16</v>
      </c>
      <c r="I64">
        <f t="shared" si="7"/>
        <v>1.5376000000000005</v>
      </c>
      <c r="J64">
        <f t="shared" si="5"/>
        <v>-2.84</v>
      </c>
      <c r="K64">
        <v>9.36</v>
      </c>
      <c r="L64">
        <f t="shared" si="8"/>
        <v>1.081600000000002</v>
      </c>
      <c r="M64">
        <f t="shared" si="6"/>
        <v>-2.6400000000000006</v>
      </c>
      <c r="N64">
        <v>8.42</v>
      </c>
      <c r="O64">
        <f t="shared" si="9"/>
        <v>3.9204000000000017</v>
      </c>
      <c r="P64">
        <f t="shared" si="10"/>
        <v>-3.58</v>
      </c>
    </row>
    <row r="65" spans="1:16" ht="15">
      <c r="A65" t="s">
        <v>243</v>
      </c>
      <c r="B65">
        <v>7.8</v>
      </c>
      <c r="C65" t="s">
        <v>178</v>
      </c>
      <c r="D65" t="s">
        <v>179</v>
      </c>
      <c r="E65">
        <v>7.8</v>
      </c>
      <c r="F65">
        <v>4.4</v>
      </c>
      <c r="G65">
        <f t="shared" si="4"/>
        <v>3.3999999999999995</v>
      </c>
      <c r="H65">
        <v>8.06</v>
      </c>
      <c r="I65">
        <f t="shared" si="7"/>
        <v>0.06760000000000035</v>
      </c>
      <c r="J65">
        <f t="shared" si="5"/>
        <v>3.66</v>
      </c>
      <c r="K65">
        <v>7.98</v>
      </c>
      <c r="L65">
        <f t="shared" si="8"/>
        <v>0.03240000000000022</v>
      </c>
      <c r="M65">
        <f t="shared" si="6"/>
        <v>3.58</v>
      </c>
      <c r="N65">
        <v>8.44</v>
      </c>
      <c r="O65">
        <f t="shared" si="9"/>
        <v>0.4095999999999996</v>
      </c>
      <c r="P65">
        <f t="shared" si="10"/>
        <v>4.039999999999999</v>
      </c>
    </row>
    <row r="66" spans="1:16" ht="15">
      <c r="A66" t="s">
        <v>243</v>
      </c>
      <c r="B66" t="s">
        <v>7</v>
      </c>
      <c r="C66" t="s">
        <v>180</v>
      </c>
      <c r="D66" t="s">
        <v>181</v>
      </c>
      <c r="E66">
        <v>10.4</v>
      </c>
      <c r="F66">
        <v>12</v>
      </c>
      <c r="G66">
        <f t="shared" si="4"/>
        <v>-1.5999999999999996</v>
      </c>
      <c r="H66">
        <v>8.41</v>
      </c>
      <c r="I66">
        <f t="shared" si="7"/>
        <v>3.960100000000001</v>
      </c>
      <c r="J66">
        <f t="shared" si="5"/>
        <v>-3.59</v>
      </c>
      <c r="K66">
        <v>9.36</v>
      </c>
      <c r="L66">
        <f t="shared" si="8"/>
        <v>1.081600000000002</v>
      </c>
      <c r="M66">
        <f t="shared" si="6"/>
        <v>-2.6400000000000006</v>
      </c>
      <c r="N66">
        <v>8.31</v>
      </c>
      <c r="O66">
        <f t="shared" si="9"/>
        <v>4.368099999999999</v>
      </c>
      <c r="P66">
        <f t="shared" si="10"/>
        <v>-3.6899999999999995</v>
      </c>
    </row>
    <row r="67" spans="1:16" ht="15">
      <c r="A67" t="s">
        <v>243</v>
      </c>
      <c r="B67" t="s">
        <v>7</v>
      </c>
      <c r="C67" t="s">
        <v>182</v>
      </c>
      <c r="D67" t="s">
        <v>183</v>
      </c>
      <c r="E67">
        <v>10.4</v>
      </c>
      <c r="F67">
        <v>10.4</v>
      </c>
      <c r="G67">
        <f t="shared" si="4"/>
        <v>0</v>
      </c>
      <c r="H67">
        <v>8.01</v>
      </c>
      <c r="I67">
        <f t="shared" si="7"/>
        <v>5.712100000000003</v>
      </c>
      <c r="J67">
        <f t="shared" si="5"/>
        <v>-2.3900000000000006</v>
      </c>
      <c r="K67">
        <v>8.29</v>
      </c>
      <c r="L67">
        <f t="shared" si="8"/>
        <v>4.452100000000005</v>
      </c>
      <c r="M67">
        <f t="shared" si="6"/>
        <v>-2.110000000000001</v>
      </c>
      <c r="N67">
        <v>7.37</v>
      </c>
      <c r="O67">
        <f t="shared" si="9"/>
        <v>9.180900000000001</v>
      </c>
      <c r="P67">
        <f t="shared" si="10"/>
        <v>-3.0300000000000002</v>
      </c>
    </row>
    <row r="68" spans="1:16" ht="15">
      <c r="A68" t="s">
        <v>243</v>
      </c>
      <c r="B68">
        <v>7.3</v>
      </c>
      <c r="C68" t="s">
        <v>184</v>
      </c>
      <c r="D68" t="s">
        <v>185</v>
      </c>
      <c r="E68">
        <v>7.3</v>
      </c>
      <c r="F68">
        <v>10.4</v>
      </c>
      <c r="G68">
        <f t="shared" si="4"/>
        <v>-3.1000000000000005</v>
      </c>
      <c r="H68">
        <v>6.71</v>
      </c>
      <c r="I68">
        <f aca="true" t="shared" si="11" ref="I68:I80">(H68-E68)*(H68-E68)</f>
        <v>0.34809999999999985</v>
      </c>
      <c r="J68">
        <f t="shared" si="5"/>
        <v>-3.6900000000000004</v>
      </c>
      <c r="K68">
        <v>6.81</v>
      </c>
      <c r="L68">
        <f aca="true" t="shared" si="12" ref="L68:L80">(K68-E68)*(K68-E68)</f>
        <v>0.2401000000000002</v>
      </c>
      <c r="M68">
        <f t="shared" si="6"/>
        <v>-3.5900000000000007</v>
      </c>
      <c r="N68">
        <v>6.38</v>
      </c>
      <c r="O68">
        <f>(N68-E68)*(N68-E68)</f>
        <v>0.8463999999999998</v>
      </c>
      <c r="P68">
        <f aca="true" t="shared" si="13" ref="P68:P80">N68-F68</f>
        <v>-4.0200000000000005</v>
      </c>
    </row>
    <row r="69" spans="1:16" ht="15">
      <c r="A69" t="s">
        <v>243</v>
      </c>
      <c r="B69" t="s">
        <v>7</v>
      </c>
      <c r="C69" t="s">
        <v>186</v>
      </c>
      <c r="D69" t="s">
        <v>187</v>
      </c>
      <c r="E69">
        <v>10.4</v>
      </c>
      <c r="F69">
        <v>12</v>
      </c>
      <c r="G69">
        <f aca="true" t="shared" si="14" ref="G69:G80">E69-F69</f>
        <v>-1.5999999999999996</v>
      </c>
      <c r="H69">
        <v>8.61</v>
      </c>
      <c r="I69">
        <f t="shared" si="11"/>
        <v>3.2041000000000035</v>
      </c>
      <c r="J69">
        <f aca="true" t="shared" si="15" ref="J69:J80">H69-F69</f>
        <v>-3.3900000000000006</v>
      </c>
      <c r="K69">
        <v>8.76</v>
      </c>
      <c r="L69">
        <f t="shared" si="12"/>
        <v>2.6896000000000018</v>
      </c>
      <c r="M69">
        <f aca="true" t="shared" si="16" ref="M69:M80">K69-F69</f>
        <v>-3.24</v>
      </c>
      <c r="N69">
        <v>8.36</v>
      </c>
      <c r="O69">
        <f>(N69-E69)*(N69-E69)</f>
        <v>4.1616000000000035</v>
      </c>
      <c r="P69">
        <f t="shared" si="13"/>
        <v>-3.6400000000000006</v>
      </c>
    </row>
    <row r="70" spans="1:16" ht="15">
      <c r="A70" t="s">
        <v>243</v>
      </c>
      <c r="B70">
        <v>9</v>
      </c>
      <c r="C70" t="s">
        <v>188</v>
      </c>
      <c r="D70" t="s">
        <v>189</v>
      </c>
      <c r="E70">
        <v>9</v>
      </c>
      <c r="F70">
        <v>10.4</v>
      </c>
      <c r="G70">
        <f t="shared" si="14"/>
        <v>-1.4000000000000004</v>
      </c>
      <c r="H70">
        <v>7.81</v>
      </c>
      <c r="I70">
        <f t="shared" si="11"/>
        <v>1.416100000000001</v>
      </c>
      <c r="J70">
        <f t="shared" si="15"/>
        <v>-2.5900000000000007</v>
      </c>
      <c r="K70">
        <v>13.01</v>
      </c>
      <c r="L70">
        <f t="shared" si="12"/>
        <v>16.080099999999998</v>
      </c>
      <c r="M70">
        <f t="shared" si="16"/>
        <v>2.6099999999999994</v>
      </c>
      <c r="N70">
        <v>6.57</v>
      </c>
      <c r="O70">
        <f>(N70-E70)*(N70-E70)</f>
        <v>5.904899999999999</v>
      </c>
      <c r="P70">
        <f t="shared" si="13"/>
        <v>-3.83</v>
      </c>
    </row>
    <row r="71" spans="1:16" ht="15">
      <c r="A71" t="s">
        <v>243</v>
      </c>
      <c r="B71">
        <v>9.1</v>
      </c>
      <c r="C71" t="s">
        <v>192</v>
      </c>
      <c r="D71" t="s">
        <v>193</v>
      </c>
      <c r="E71">
        <v>9.1</v>
      </c>
      <c r="F71">
        <v>4.4</v>
      </c>
      <c r="G71">
        <f t="shared" si="14"/>
        <v>4.699999999999999</v>
      </c>
      <c r="H71">
        <v>9.13</v>
      </c>
      <c r="I71">
        <f t="shared" si="11"/>
        <v>0.0009000000000000682</v>
      </c>
      <c r="J71">
        <f t="shared" si="15"/>
        <v>4.73</v>
      </c>
      <c r="K71">
        <v>9.18</v>
      </c>
      <c r="L71">
        <f t="shared" si="12"/>
        <v>0.006400000000000012</v>
      </c>
      <c r="M71">
        <f t="shared" si="16"/>
        <v>4.779999999999999</v>
      </c>
      <c r="N71">
        <v>8.59</v>
      </c>
      <c r="O71">
        <f>(N71-E71)*(N71-E71)</f>
        <v>0.2600999999999998</v>
      </c>
      <c r="P71">
        <f t="shared" si="13"/>
        <v>4.1899999999999995</v>
      </c>
    </row>
    <row r="72" spans="1:16" ht="15">
      <c r="A72" t="s">
        <v>243</v>
      </c>
      <c r="B72" t="s">
        <v>7</v>
      </c>
      <c r="C72" t="s">
        <v>194</v>
      </c>
      <c r="D72" t="s">
        <v>195</v>
      </c>
      <c r="E72">
        <v>10.4</v>
      </c>
      <c r="F72">
        <v>12</v>
      </c>
      <c r="G72">
        <f t="shared" si="14"/>
        <v>-1.5999999999999996</v>
      </c>
      <c r="H72">
        <v>8.93</v>
      </c>
      <c r="I72">
        <f t="shared" si="11"/>
        <v>2.160900000000002</v>
      </c>
      <c r="J72">
        <f t="shared" si="15"/>
        <v>-3.0700000000000003</v>
      </c>
      <c r="K72">
        <v>10.36</v>
      </c>
      <c r="L72">
        <f t="shared" si="12"/>
        <v>0.0016000000000000738</v>
      </c>
      <c r="M72">
        <f t="shared" si="16"/>
        <v>-1.6400000000000006</v>
      </c>
      <c r="N72">
        <v>8.71</v>
      </c>
      <c r="O72">
        <f>(N72-E72)*(N72-E72)</f>
        <v>2.8560999999999983</v>
      </c>
      <c r="P72">
        <f t="shared" si="13"/>
        <v>-3.289999999999999</v>
      </c>
    </row>
    <row r="73" spans="1:16" ht="15">
      <c r="A73" t="s">
        <v>243</v>
      </c>
      <c r="B73">
        <v>8.6</v>
      </c>
      <c r="C73" t="s">
        <v>196</v>
      </c>
      <c r="D73" t="s">
        <v>197</v>
      </c>
      <c r="E73">
        <v>8.6</v>
      </c>
      <c r="F73">
        <v>10.4</v>
      </c>
      <c r="G73">
        <f t="shared" si="14"/>
        <v>-1.8000000000000007</v>
      </c>
      <c r="H73">
        <v>7.29</v>
      </c>
      <c r="I73">
        <f t="shared" si="11"/>
        <v>1.716099999999999</v>
      </c>
      <c r="J73">
        <f t="shared" si="15"/>
        <v>-3.1100000000000003</v>
      </c>
      <c r="K73">
        <v>7.88</v>
      </c>
      <c r="L73">
        <f t="shared" si="12"/>
        <v>0.5183999999999996</v>
      </c>
      <c r="M73">
        <f t="shared" si="16"/>
        <v>-2.5200000000000005</v>
      </c>
      <c r="N73">
        <v>7.34</v>
      </c>
      <c r="O73">
        <f>(N73-E73)*(N73-E73)</f>
        <v>1.5875999999999995</v>
      </c>
      <c r="P73">
        <f t="shared" si="13"/>
        <v>-3.0600000000000005</v>
      </c>
    </row>
    <row r="74" spans="1:16" ht="15">
      <c r="A74" t="s">
        <v>243</v>
      </c>
      <c r="B74">
        <v>9.7</v>
      </c>
      <c r="C74" t="s">
        <v>198</v>
      </c>
      <c r="D74" t="s">
        <v>199</v>
      </c>
      <c r="E74">
        <v>9.7</v>
      </c>
      <c r="F74">
        <v>4</v>
      </c>
      <c r="G74">
        <f t="shared" si="14"/>
        <v>5.699999999999999</v>
      </c>
      <c r="H74">
        <v>7.96</v>
      </c>
      <c r="I74">
        <f t="shared" si="11"/>
        <v>3.027599999999998</v>
      </c>
      <c r="J74">
        <f t="shared" si="15"/>
        <v>3.96</v>
      </c>
      <c r="K74">
        <v>8.3</v>
      </c>
      <c r="L74">
        <f t="shared" si="12"/>
        <v>1.959999999999996</v>
      </c>
      <c r="M74">
        <f t="shared" si="16"/>
        <v>4.300000000000001</v>
      </c>
      <c r="N74">
        <v>8.16</v>
      </c>
      <c r="O74">
        <f>(N74-E74)*(N74-E74)</f>
        <v>2.3715999999999973</v>
      </c>
      <c r="P74">
        <f t="shared" si="13"/>
        <v>4.16</v>
      </c>
    </row>
    <row r="75" spans="1:16" ht="15">
      <c r="A75" t="s">
        <v>243</v>
      </c>
      <c r="B75" t="s">
        <v>60</v>
      </c>
      <c r="C75" t="s">
        <v>200</v>
      </c>
      <c r="D75" t="s">
        <v>201</v>
      </c>
      <c r="E75">
        <v>4</v>
      </c>
      <c r="F75">
        <v>4</v>
      </c>
      <c r="G75">
        <f t="shared" si="14"/>
        <v>0</v>
      </c>
      <c r="H75">
        <v>8.49</v>
      </c>
      <c r="I75">
        <f t="shared" si="11"/>
        <v>20.160100000000003</v>
      </c>
      <c r="J75">
        <f t="shared" si="15"/>
        <v>4.49</v>
      </c>
      <c r="K75">
        <v>8.91</v>
      </c>
      <c r="L75">
        <f t="shared" si="12"/>
        <v>24.1081</v>
      </c>
      <c r="M75">
        <f t="shared" si="16"/>
        <v>4.91</v>
      </c>
      <c r="N75">
        <v>8.02</v>
      </c>
      <c r="O75">
        <f>(N75-E75)*(N75-E75)</f>
        <v>16.160399999999996</v>
      </c>
      <c r="P75">
        <f t="shared" si="13"/>
        <v>4.02</v>
      </c>
    </row>
    <row r="76" spans="1:16" ht="15">
      <c r="A76" t="s">
        <v>243</v>
      </c>
      <c r="B76" t="s">
        <v>7</v>
      </c>
      <c r="C76" t="s">
        <v>202</v>
      </c>
      <c r="D76" t="s">
        <v>203</v>
      </c>
      <c r="E76">
        <v>10.4</v>
      </c>
      <c r="F76">
        <v>12</v>
      </c>
      <c r="G76">
        <f t="shared" si="14"/>
        <v>-1.5999999999999996</v>
      </c>
      <c r="H76">
        <v>10.18</v>
      </c>
      <c r="I76">
        <f t="shared" si="11"/>
        <v>0.04840000000000028</v>
      </c>
      <c r="J76">
        <f t="shared" si="15"/>
        <v>-1.8200000000000003</v>
      </c>
      <c r="K76">
        <v>10.22</v>
      </c>
      <c r="L76">
        <f t="shared" si="12"/>
        <v>0.0323999999999999</v>
      </c>
      <c r="M76">
        <f t="shared" si="16"/>
        <v>-1.7799999999999994</v>
      </c>
      <c r="N76">
        <v>8.56</v>
      </c>
      <c r="O76">
        <f>(N76-E76)*(N76-E76)</f>
        <v>3.3855999999999993</v>
      </c>
      <c r="P76">
        <f t="shared" si="13"/>
        <v>-3.4399999999999995</v>
      </c>
    </row>
    <row r="77" spans="1:16" ht="15">
      <c r="A77" t="s">
        <v>243</v>
      </c>
      <c r="B77">
        <v>6.5</v>
      </c>
      <c r="C77" t="s">
        <v>204</v>
      </c>
      <c r="D77" t="s">
        <v>205</v>
      </c>
      <c r="E77">
        <v>6.5</v>
      </c>
      <c r="F77">
        <v>4.4</v>
      </c>
      <c r="G77">
        <f t="shared" si="14"/>
        <v>2.0999999999999996</v>
      </c>
      <c r="H77">
        <v>8.55</v>
      </c>
      <c r="I77">
        <f t="shared" si="11"/>
        <v>4.202500000000003</v>
      </c>
      <c r="J77">
        <f t="shared" si="15"/>
        <v>4.15</v>
      </c>
      <c r="K77">
        <v>6.15</v>
      </c>
      <c r="L77">
        <f t="shared" si="12"/>
        <v>0.12249999999999975</v>
      </c>
      <c r="M77">
        <f t="shared" si="16"/>
        <v>1.75</v>
      </c>
      <c r="N77">
        <v>8.42</v>
      </c>
      <c r="O77">
        <f>(N77-E77)*(N77-E77)</f>
        <v>3.6864</v>
      </c>
      <c r="P77">
        <f t="shared" si="13"/>
        <v>4.02</v>
      </c>
    </row>
    <row r="78" spans="1:16" ht="15">
      <c r="A78" t="s">
        <v>243</v>
      </c>
      <c r="B78" t="s">
        <v>60</v>
      </c>
      <c r="C78" t="s">
        <v>206</v>
      </c>
      <c r="D78" t="s">
        <v>207</v>
      </c>
      <c r="E78">
        <v>4</v>
      </c>
      <c r="F78">
        <v>4</v>
      </c>
      <c r="G78">
        <f t="shared" si="14"/>
        <v>0</v>
      </c>
      <c r="H78">
        <v>8.47</v>
      </c>
      <c r="I78">
        <f t="shared" si="11"/>
        <v>19.980900000000005</v>
      </c>
      <c r="J78">
        <f t="shared" si="15"/>
        <v>4.470000000000001</v>
      </c>
      <c r="K78">
        <v>12.64</v>
      </c>
      <c r="L78">
        <f t="shared" si="12"/>
        <v>74.6496</v>
      </c>
      <c r="M78">
        <f t="shared" si="16"/>
        <v>8.64</v>
      </c>
      <c r="N78">
        <v>8.01</v>
      </c>
      <c r="O78">
        <f>(N78-E78)*(N78-E78)</f>
        <v>16.080099999999998</v>
      </c>
      <c r="P78">
        <f t="shared" si="13"/>
        <v>4.01</v>
      </c>
    </row>
    <row r="79" spans="1:16" ht="15">
      <c r="A79" t="s">
        <v>243</v>
      </c>
      <c r="B79" t="s">
        <v>7</v>
      </c>
      <c r="C79" t="s">
        <v>208</v>
      </c>
      <c r="D79" t="s">
        <v>209</v>
      </c>
      <c r="E79">
        <v>10.4</v>
      </c>
      <c r="F79">
        <v>10.4</v>
      </c>
      <c r="G79">
        <f t="shared" si="14"/>
        <v>0</v>
      </c>
      <c r="H79">
        <v>8.37</v>
      </c>
      <c r="I79">
        <f t="shared" si="11"/>
        <v>4.120900000000004</v>
      </c>
      <c r="J79">
        <f t="shared" si="15"/>
        <v>-2.030000000000001</v>
      </c>
      <c r="K79">
        <v>10.84</v>
      </c>
      <c r="L79">
        <f t="shared" si="12"/>
        <v>0.19359999999999955</v>
      </c>
      <c r="M79">
        <f t="shared" si="16"/>
        <v>0.4399999999999995</v>
      </c>
      <c r="N79">
        <v>6.81</v>
      </c>
      <c r="O79">
        <f>(N79-E79)*(N79-E79)</f>
        <v>12.888100000000005</v>
      </c>
      <c r="P79">
        <f t="shared" si="13"/>
        <v>-3.5900000000000007</v>
      </c>
    </row>
    <row r="80" spans="1:16" ht="15">
      <c r="A80" t="s">
        <v>243</v>
      </c>
      <c r="B80">
        <v>8.7</v>
      </c>
      <c r="C80" t="s">
        <v>214</v>
      </c>
      <c r="D80" t="s">
        <v>215</v>
      </c>
      <c r="E80">
        <v>8.7</v>
      </c>
      <c r="F80">
        <v>4</v>
      </c>
      <c r="G80">
        <f t="shared" si="14"/>
        <v>4.699999999999999</v>
      </c>
      <c r="H80">
        <v>8.49</v>
      </c>
      <c r="I80">
        <f t="shared" si="11"/>
        <v>0.04409999999999961</v>
      </c>
      <c r="J80">
        <f t="shared" si="15"/>
        <v>4.49</v>
      </c>
      <c r="K80">
        <v>8.86</v>
      </c>
      <c r="L80">
        <f t="shared" si="12"/>
        <v>0.025600000000000046</v>
      </c>
      <c r="M80">
        <f t="shared" si="16"/>
        <v>4.859999999999999</v>
      </c>
      <c r="N80">
        <v>7.75</v>
      </c>
      <c r="O80">
        <f>(N80-E80)*(N80-E80)</f>
        <v>0.9024999999999986</v>
      </c>
      <c r="P80">
        <f t="shared" si="13"/>
        <v>3.75</v>
      </c>
    </row>
    <row r="82" spans="2:15" ht="15">
      <c r="B82" s="1" t="s">
        <v>216</v>
      </c>
      <c r="I82">
        <f>AVERAGE(I4:I80)</f>
        <v>3.2429181818181823</v>
      </c>
      <c r="L82">
        <f>AVERAGE(L4:L80)</f>
        <v>4.841844155844156</v>
      </c>
      <c r="O82">
        <f>AVERAGE(O4:O80)</f>
        <v>3.2074363636363636</v>
      </c>
    </row>
    <row r="83" spans="2:15" ht="15">
      <c r="B83" s="1" t="s">
        <v>219</v>
      </c>
      <c r="I83">
        <f>SQRT(I82)</f>
        <v>1.8008104236199274</v>
      </c>
      <c r="L83">
        <f>SQRT(L82)</f>
        <v>2.200419086411531</v>
      </c>
      <c r="O83">
        <f>SQRT(O82)</f>
        <v>1.7909317026722051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2011-01-12T21:34:29Z</dcterms:modified>
  <cp:category/>
  <cp:version/>
  <cp:contentType/>
  <cp:contentStatus/>
</cp:coreProperties>
</file>